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defaultThemeVersion="124226"/>
  <mc:AlternateContent xmlns:mc="http://schemas.openxmlformats.org/markup-compatibility/2006">
    <mc:Choice Requires="x15">
      <x15ac:absPath xmlns:x15ac="http://schemas.microsoft.com/office/spreadsheetml/2010/11/ac" url="\\urad\domain-users\stankova\DOKUMENTY 2020\ŠKOLY ŠKOLKY\MŠ Klubíčko\ZAHRADA Soutěž 2026\PD\C. ROZPOČET\"/>
    </mc:Choice>
  </mc:AlternateContent>
  <xr:revisionPtr revIDLastSave="0" documentId="13_ncr:1_{AD2E5DFA-E4AD-46DC-A114-7EA2EC00C31C}" xr6:coauthVersionLast="47" xr6:coauthVersionMax="47" xr10:uidLastSave="{00000000-0000-0000-0000-000000000000}"/>
  <bookViews>
    <workbookView xWindow="-120" yWindow="-120" windowWidth="29040" windowHeight="15720" activeTab="1" xr2:uid="{00000000-000D-0000-FFFF-FFFF00000000}"/>
  </bookViews>
  <sheets>
    <sheet name="techn.prvky" sheetId="1" r:id="rId1"/>
    <sheet name="krycí list" sheetId="3" r:id="rId2"/>
    <sheet name="razítko"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2" i="1" l="1"/>
  <c r="F154" i="1"/>
  <c r="F122" i="1"/>
  <c r="F53" i="1"/>
  <c r="F52" i="1"/>
  <c r="F51" i="1"/>
  <c r="F50" i="1"/>
  <c r="F49" i="1"/>
  <c r="G48" i="1" s="1"/>
  <c r="F171" i="1" l="1"/>
  <c r="F169" i="1"/>
  <c r="F184" i="1" l="1"/>
  <c r="F62" i="1"/>
  <c r="F121" i="1"/>
  <c r="G120" i="1" s="1"/>
  <c r="F127" i="1" l="1"/>
  <c r="F126" i="1"/>
  <c r="F125" i="1"/>
  <c r="F10" i="1" l="1"/>
  <c r="F9" i="1"/>
  <c r="F8" i="1"/>
  <c r="F4" i="1"/>
  <c r="F149" i="1"/>
  <c r="F133" i="1"/>
  <c r="F129" i="1"/>
  <c r="F128" i="1"/>
  <c r="F132" i="1"/>
  <c r="F131" i="1"/>
  <c r="F130" i="1"/>
  <c r="F144" i="1"/>
  <c r="F143" i="1"/>
  <c r="F174" i="1"/>
  <c r="F135" i="1"/>
  <c r="F134" i="1"/>
  <c r="G4" i="1" l="1"/>
  <c r="H4" i="1"/>
  <c r="C13" i="3" l="1"/>
  <c r="F148" i="1"/>
  <c r="F150" i="1"/>
  <c r="F147" i="1"/>
  <c r="F146" i="1"/>
  <c r="F151" i="1"/>
  <c r="F142" i="1"/>
  <c r="F145" i="1"/>
  <c r="F141" i="1"/>
  <c r="F140" i="1"/>
  <c r="F139" i="1"/>
  <c r="F136" i="1"/>
  <c r="F138" i="1"/>
  <c r="F137" i="1"/>
  <c r="F155" i="1"/>
  <c r="F26" i="1" l="1"/>
  <c r="F172" i="1"/>
  <c r="F176" i="1"/>
  <c r="F94" i="1"/>
  <c r="F67" i="1"/>
  <c r="F30" i="1"/>
  <c r="F46" i="1"/>
  <c r="F28" i="1"/>
  <c r="F175" i="1"/>
  <c r="F173" i="1"/>
  <c r="F170" i="1"/>
  <c r="F156" i="1"/>
  <c r="F153" i="1"/>
  <c r="F152" i="1"/>
  <c r="F159" i="1"/>
  <c r="F158" i="1"/>
  <c r="F160" i="1"/>
  <c r="F157" i="1"/>
  <c r="F161" i="1"/>
  <c r="F166" i="1"/>
  <c r="F165" i="1"/>
  <c r="F164" i="1"/>
  <c r="F110" i="1"/>
  <c r="F98" i="1"/>
  <c r="F90" i="1"/>
  <c r="F89" i="1"/>
  <c r="F78" i="1"/>
  <c r="G163" i="1" l="1"/>
  <c r="G124" i="1"/>
  <c r="F84" i="1"/>
  <c r="F47" i="1" l="1"/>
  <c r="G45" i="1" s="1"/>
  <c r="F57" i="1"/>
  <c r="F56" i="1"/>
  <c r="F58" i="1"/>
  <c r="F25" i="1"/>
  <c r="F38" i="1"/>
  <c r="F33" i="1"/>
  <c r="F32" i="1"/>
  <c r="F168" i="1" l="1"/>
  <c r="G167" i="1" s="1"/>
  <c r="F118" i="1" l="1"/>
  <c r="F119" i="1"/>
  <c r="F116" i="1"/>
  <c r="F115" i="1"/>
  <c r="F114" i="1"/>
  <c r="F103" i="1"/>
  <c r="F91" i="1"/>
  <c r="F102" i="1"/>
  <c r="F101" i="1"/>
  <c r="F100" i="1"/>
  <c r="F76" i="1"/>
  <c r="F75" i="1"/>
  <c r="F74" i="1"/>
  <c r="F63" i="1"/>
  <c r="F59" i="1"/>
  <c r="F82" i="1"/>
  <c r="F81" i="1"/>
  <c r="F80" i="1"/>
  <c r="F79" i="1"/>
  <c r="F77" i="1"/>
  <c r="C17" i="3" l="1"/>
  <c r="F29" i="1"/>
  <c r="F39" i="1"/>
  <c r="F37" i="1"/>
  <c r="F36" i="1"/>
  <c r="F35" i="1"/>
  <c r="F34" i="1"/>
  <c r="G23" i="1" l="1"/>
  <c r="H23" i="1"/>
  <c r="F93" i="1"/>
  <c r="F97" i="1"/>
  <c r="F88" i="1"/>
  <c r="C14" i="3" l="1"/>
  <c r="F55" i="1"/>
  <c r="G54" i="1" s="1"/>
  <c r="F182" i="1"/>
  <c r="H123" i="1" l="1"/>
  <c r="C16" i="3" s="1"/>
  <c r="F61" i="1"/>
  <c r="G60" i="1" s="1"/>
  <c r="F65" i="1"/>
  <c r="F66" i="1"/>
  <c r="F72" i="1"/>
  <c r="F83" i="1"/>
  <c r="F85" i="1"/>
  <c r="F87" i="1"/>
  <c r="F92" i="1"/>
  <c r="F96" i="1"/>
  <c r="F99" i="1"/>
  <c r="F105" i="1"/>
  <c r="F106" i="1"/>
  <c r="F107" i="1"/>
  <c r="F108" i="1"/>
  <c r="F109" i="1"/>
  <c r="F111" i="1"/>
  <c r="F112" i="1"/>
  <c r="F113" i="1"/>
  <c r="F117" i="1"/>
  <c r="F69" i="1"/>
  <c r="F70" i="1"/>
  <c r="F178" i="1"/>
  <c r="F179" i="1"/>
  <c r="F180" i="1"/>
  <c r="F181" i="1"/>
  <c r="F183" i="1"/>
  <c r="G86" i="1" l="1"/>
  <c r="G64" i="1"/>
  <c r="G177" i="1"/>
  <c r="G95" i="1"/>
  <c r="G104" i="1"/>
  <c r="G111" i="1"/>
  <c r="G71" i="1"/>
  <c r="F185" i="1"/>
  <c r="F187" i="1" s="1"/>
  <c r="F188" i="1" s="1"/>
  <c r="G68" i="1"/>
  <c r="H40" i="1" l="1"/>
  <c r="C15" i="3" s="1"/>
  <c r="G185" i="1"/>
  <c r="C18" i="3"/>
  <c r="C19" i="3" l="1"/>
  <c r="F189" i="1"/>
  <c r="F190" i="1" s="1"/>
  <c r="C20" i="3" l="1"/>
  <c r="C21" i="3" s="1"/>
  <c r="C22" i="3" l="1"/>
  <c r="C23" i="3" s="1"/>
</calcChain>
</file>

<file path=xl/sharedStrings.xml><?xml version="1.0" encoding="utf-8"?>
<sst xmlns="http://schemas.openxmlformats.org/spreadsheetml/2006/main" count="497" uniqueCount="236">
  <si>
    <t>označení prvku</t>
  </si>
  <si>
    <t>Položka</t>
  </si>
  <si>
    <t>celk. cena</t>
  </si>
  <si>
    <t>ks</t>
  </si>
  <si>
    <t>m3</t>
  </si>
  <si>
    <t>m2</t>
  </si>
  <si>
    <t>bm</t>
  </si>
  <si>
    <t>t</t>
  </si>
  <si>
    <t>Cena celkem Kč  bez DPH</t>
  </si>
  <si>
    <t>DPH 21%</t>
  </si>
  <si>
    <t>KRYCÍ LIST ROZPOČTU</t>
  </si>
  <si>
    <t>Objekt</t>
  </si>
  <si>
    <t>Celkem Kč</t>
  </si>
  <si>
    <t>celkem bez DPH</t>
  </si>
  <si>
    <t>CENA CELKEM (vč. DPH)</t>
  </si>
  <si>
    <t>jednotka</t>
  </si>
  <si>
    <t>množství</t>
  </si>
  <si>
    <t>IČO:65688015, DIČ:CZ6757051532</t>
  </si>
  <si>
    <t>www.gardenservis.cz</t>
  </si>
  <si>
    <t>ZODP.PROJEKTANT</t>
  </si>
  <si>
    <t>VYPRACOVAL</t>
  </si>
  <si>
    <t>KRESLIL</t>
  </si>
  <si>
    <t>GARDEN SERVIS</t>
  </si>
  <si>
    <t>OBEC:</t>
  </si>
  <si>
    <t>AKCE:</t>
  </si>
  <si>
    <t>Datum:</t>
  </si>
  <si>
    <t>č.zakázky</t>
  </si>
  <si>
    <t>OBJEKT:</t>
  </si>
  <si>
    <t>Měřítko</t>
  </si>
  <si>
    <t>OBSAH:</t>
  </si>
  <si>
    <t>Stupeň</t>
  </si>
  <si>
    <t>Paré:</t>
  </si>
  <si>
    <t>Č.výkresu:</t>
  </si>
  <si>
    <t>tel.: 603 267 124</t>
  </si>
  <si>
    <t xml:space="preserve">INVESTOR: </t>
  </si>
  <si>
    <t>jednotková cena bez DPH</t>
  </si>
  <si>
    <t>kpl</t>
  </si>
  <si>
    <t>OSTATNÍ NÁKLADY</t>
  </si>
  <si>
    <t>VYTYČENÍ JEDNOTLIVÝCH PRVKŮ</t>
  </si>
  <si>
    <t>Doprava 4% z celkové ceny bez DPH</t>
  </si>
  <si>
    <t>CENA CELKEM Kč, vč. DPH</t>
  </si>
  <si>
    <t>Mezisoučet</t>
  </si>
  <si>
    <t>INFORMAČNÍ TABULKA O ZAHRADĚ (PROVOZOVATEL, DŮLEŽITÁ TEL.ČÍSLA…), formát A3, umístit na plot u branky</t>
  </si>
  <si>
    <t>NOVÉ NÁTĚRY STÁVAJÍCÍCH PRVKŮ, BAREVNĚ SJEDNOTIT</t>
  </si>
  <si>
    <t>KRAJ: Pardubický</t>
  </si>
  <si>
    <t>VYTYČENÍ STÁV.ING. SÍTÍ (PITNÁ VODA, ELEKTRO, KANALIZACE DEŠŤOVÁ A SPLAŠKOVÁ)</t>
  </si>
  <si>
    <t>ÚSTÍ NAD ORLICÍ</t>
  </si>
  <si>
    <t>MĚSTO ÚSTÍ NAD ORLICÍ</t>
  </si>
  <si>
    <t>PO 1</t>
  </si>
  <si>
    <t xml:space="preserve">PO 2 </t>
  </si>
  <si>
    <t>PO 3</t>
  </si>
  <si>
    <t>PO 4</t>
  </si>
  <si>
    <t>PO 5</t>
  </si>
  <si>
    <t>PO 6</t>
  </si>
  <si>
    <t>ZVĚTŠENÍ STÁVAJÍCÍHO ALTÁNU (UČEBNA)</t>
  </si>
  <si>
    <t>TERÉNNÍ SKLUZAVKA S PODESTOU</t>
  </si>
  <si>
    <t>TRAMPOLÍNA DO ZEMĚ</t>
  </si>
  <si>
    <t>Trampolína do země vnější rozměr 3,14x1,58 m (při skákání na noze boty, skákací plocha je opatřena protiskluzem)</t>
  </si>
  <si>
    <t>OHNIŠTĚ A OKOLÍ</t>
  </si>
  <si>
    <t>Houpačka, tři páry kovových stojek, dva houpačkové ocelové nosníky, dva bezpečnostní houpačkové sedáky s řetězy,  houpačkový sedák lanové hnízdo (průměr 100 cm), šest bezúdržbových houpačkových závěsů, ocelová žárově zinkovaná zemní kotvení k zabetonování, bez nutnosti dopadové plochy</t>
  </si>
  <si>
    <t>xxx</t>
  </si>
  <si>
    <t>Řikovice 31, 57001 Morašice</t>
  </si>
  <si>
    <t>Řikovice 31, 57001Morašice</t>
  </si>
  <si>
    <t>Pokud není uvedeno jinak, cena je vč. montáže</t>
  </si>
  <si>
    <t>Montáž</t>
  </si>
  <si>
    <t>Kameny solitérní zabudované do angl.dlažby- sedátka, stolečky (váha kámen min.120 kg) - 7ks</t>
  </si>
  <si>
    <t xml:space="preserve">Pozn.: </t>
  </si>
  <si>
    <t>PO 7</t>
  </si>
  <si>
    <t>PO 8</t>
  </si>
  <si>
    <t>GARDEN SERVIS - Ing.Renata Valentová</t>
  </si>
  <si>
    <t>Ing.Renata Valentová</t>
  </si>
  <si>
    <t>Ing. Valentová</t>
  </si>
  <si>
    <t>Ing. Renata Valentová</t>
  </si>
  <si>
    <t>ODSTRANĚNÍ VYBRANÝCH STÁVAJÍCÍCH PRVKŮ</t>
  </si>
  <si>
    <t xml:space="preserve">REKONSTRUKCE STÁVAJÍCÍCH ZPEVNĚNÝCH PLOCH </t>
  </si>
  <si>
    <t>HERNÍ PRVKY A MOBILIÁŘ</t>
  </si>
  <si>
    <t>VYUŽITÍ STÁVAJÍCÍ DLAŽBY PRO HRABOVIŠTĚ</t>
  </si>
  <si>
    <t>PÚ 4</t>
  </si>
  <si>
    <t>viz SO 4</t>
  </si>
  <si>
    <t>Kameny umístit do hrany (obvodu) hraboviště- sedátka, stolečky (váha kámen min.120 kg) - 7 ks</t>
  </si>
  <si>
    <t>Sestava s pískem. Rozměr cca 3,1x1,65 m. Obsahuje: dřevěnou konstrukci z modřínového masivu, věžičku s dřevěnou podlahou a zábradlím , věžičku s dřevěnou podlahou a schodkem , herní stěnu pro rozvoj motoriky se třemi různými dráhami , tři pohyblivé herní kameny , plastovou bočnici , dvě madla, sítko na písek , dřevěné korýtko na písek , plastový mlýnek a násypku na písek, výtah na písek s otočným ramenem, kladkou, řetězem a kyblíkem , herní stolek s plastovou deskou , ocelová žárově zinkovaná zemní kotvení k zabetonování</t>
  </si>
  <si>
    <t>Výtah s kbelíkem (1 patka) vč.montáže</t>
  </si>
  <si>
    <t>Trubka se záklopkou (část "Elektrárny") (2 patky) vč. montáže</t>
  </si>
  <si>
    <t>Mlýnek (část "Elektrárny") (2 patky) vč. montáže</t>
  </si>
  <si>
    <t>Dvě síta s korýtkem (2 betonové patky) vč. montáže</t>
  </si>
  <si>
    <t>Mísa se sítem (2 patky) vč. montáže</t>
  </si>
  <si>
    <t>SO 4</t>
  </si>
  <si>
    <t>VENKOVNÍ UČEBNA</t>
  </si>
  <si>
    <t>NOVÉ VSTUPNÍ BRANKY  A PLOT</t>
  </si>
  <si>
    <t>Lavička- délka 150 x výška 42 x šířka 40 cm, váha cca 100 kg, vč. povrchové úpravy- dubový trám, dřevěnými čepy, šrouby a lepidlem</t>
  </si>
  <si>
    <t>PO 9</t>
  </si>
  <si>
    <t>PO 10</t>
  </si>
  <si>
    <t>zrušení PÍSKOVIŠTĚ U ALTÁNU, KT. BUDE ZVĚTŠENÝ (4X4 M, KOLEM PÍSKOVIŠTĚ CHODNÍK Z BETONOVÝCH DLAŽDIC 0,4X0,4 M- plocha 8,7 m2, OBRUBNÍK ZAHRADNÍ- délka 20 bm, sedátka dřevoplast)</t>
  </si>
  <si>
    <t>NÁDRŽ NA DEŠŤOVOU VODU- 2 ks</t>
  </si>
  <si>
    <t>MAT</t>
  </si>
  <si>
    <t>geotextílie nebo nepropustná  fólie pro zakrytí po pokládce</t>
  </si>
  <si>
    <t>pokládka, sejmutí geotextilie - ošetření povrchu po pokládce betonu (48 hod - 7 dní)</t>
  </si>
  <si>
    <t>přesun hmot</t>
  </si>
  <si>
    <t>Nový povrch - drenážní beton</t>
  </si>
  <si>
    <t>Sud na dešťovou vodu  650 l (š. 57 cm × d. 78 cm × v. 165 cm), antracit, otvory pro napojení okapového svodu, závitu pro kohoutek nebo hadicových spojek.</t>
  </si>
  <si>
    <t>sada pro záchyt,  přívod a odvod dešťové vody,sada  pro vypouštění dešťové vody ze sudu</t>
  </si>
  <si>
    <t xml:space="preserve">osazení, montáž </t>
  </si>
  <si>
    <t>m</t>
  </si>
  <si>
    <t xml:space="preserve">Bourání konstrukcí v odkopávkách a prokopávkách ručně s přemístěním suti na hromady na vzdálenost do 20 m nebo s naložením na dopravní prostředek </t>
  </si>
  <si>
    <t>Odkopávky a prokopávky v hornině třídy těžitelnosti I, skupiny 3 ručně</t>
  </si>
  <si>
    <t>zemina - použit vhodný výkopový materiál ze stavby  (bez stavebních zbytků), v případě potřeby nutné zajistit jiný zdroj</t>
  </si>
  <si>
    <t>Vodorovné přemístění přes 20 do 50 m výkopku</t>
  </si>
  <si>
    <t>Nakládání výkopku z hornin třídy těžitelnosti I skupiny 1 až 3 ručně</t>
  </si>
  <si>
    <t>Kladení dlažby z lomového kamene tl do 100 mm s provedením lože ze štěrkopísku</t>
  </si>
  <si>
    <t>Anglická dlažba (desky kámen  pískovec ) tl.5cm , kladená na štěrkopísek</t>
  </si>
  <si>
    <t>usazení do terénu, manipulace</t>
  </si>
  <si>
    <t>Montáž, osazení</t>
  </si>
  <si>
    <t>Sestava "Hrátky s pískem" - dřevěné části akát: 4 prvky (umístit i na plochu stáv.dlažby- nutno kotvit na chem. kotvu do dlažby):</t>
  </si>
  <si>
    <t>Okraje tvrdé dřevo, kulatina 8/10, kotvení 23 bm, vč. spojovacího materiálu</t>
  </si>
  <si>
    <t>Poplatek za uložení na skládce (skládkovné) odpadu asfaltového bez dehtu kód odpadu 17 03 02</t>
  </si>
  <si>
    <t>Vytrhání obrubníků zahradních</t>
  </si>
  <si>
    <t>Osazení zahradního obrubníku betonového do lože z betonu</t>
  </si>
  <si>
    <t>Betonový zahradní obrubník (1000x200x50 mm)</t>
  </si>
  <si>
    <t>Řezání dilatačních spár š 4 mm hl přes 80 do 90 mm příčných nebo podélných v čerstvém CB krytu</t>
  </si>
  <si>
    <t>Odstranění stávajícího asfaltového povrchu:</t>
  </si>
  <si>
    <t>Odstranění asfaltových krytů do tloušťky vrstvy 4 cm včetně naložení, odvozu
vybouraného materiálu, skládkovného, očištění povrchu</t>
  </si>
  <si>
    <t>Hutnění boků násypů pro jakýkoliv sklon a míru zhutnění svahu</t>
  </si>
  <si>
    <t>střešní šablony asfaltový šindel vč. upevňovacích prvků</t>
  </si>
  <si>
    <t xml:space="preserve">odvoz zdemontovaných prvků na skládku vč. skládkovného </t>
  </si>
  <si>
    <t>Horizontálně položená kulatina (kmeny) výšky min. 0,10 m nad terén a vnitřní stěnou výšky 0,2 m pod terén , vč. spojovacího materiálu</t>
  </si>
  <si>
    <t>Obvod 28 bm (kameny, kmeny), část obvodu společný s prvkem 16 délka 5,5 bm, obvod 22,5 bm -  vč. spojovacího materiálu</t>
  </si>
  <si>
    <t>Okolní plocha kamenivo kačírek fr.4/8 mm- plocha 33,5 m2, vč. rozprostření - zajistit vsak vody</t>
  </si>
  <si>
    <t>osazení, manipulace, montáž</t>
  </si>
  <si>
    <t>Kuchyňský dvoudřez 82x48 cm s příslušenstvím</t>
  </si>
  <si>
    <t>Svítidlo venkovní závěsné vč. montáže</t>
  </si>
  <si>
    <t>Kovová záklopka na bránu</t>
  </si>
  <si>
    <t>SO 05</t>
  </si>
  <si>
    <t>SO 01</t>
  </si>
  <si>
    <t>SO 02</t>
  </si>
  <si>
    <t>SO 03</t>
  </si>
  <si>
    <t xml:space="preserve">Řezání stávajícího živičného krytu </t>
  </si>
  <si>
    <t>VYUŽITÍ STÁVAJÍCÍHO PÍSKOVIŠTĚ  - zrušení betonových stěn pískoviště 16 bm, zrušení dlažby 6 m2</t>
  </si>
  <si>
    <t>Poplatek za uložení na skládce (skládkovné) stavebního odpadu betonového kód odpadu 17 01 01</t>
  </si>
  <si>
    <t xml:space="preserve">Montáž, vč. výkopových prací </t>
  </si>
  <si>
    <t>Podklad ze štěrkodrti ŠD plochy přes 100 m2 tl 160 mm fr.0-32</t>
  </si>
  <si>
    <t>cena viz. SO 05 Oplocení</t>
  </si>
  <si>
    <t>Vodorovná doprava suti a vybouraných hmot do 1 km</t>
  </si>
  <si>
    <t>BRANKA VSTUPNÍ z ulice Dělnická (šířka na střed sloupků 3,15 m, šířka branky 0,92 m) - cena viz. SO 05 Oplocení</t>
  </si>
  <si>
    <t>BRANKA VSTUPNÍ (šířka na střed sloupků 3,15 m, výška plotu 1,24 m, šířka vstupní branky 0,92 m, výška 1,26 m; prostor mezi fasádou domu a rohem podezdívky u sloupku 3,24 m) - cena viz. SO 05 Oplocení</t>
  </si>
  <si>
    <t>Nakládání, překládání nebo manipulace se sutí a vybouranými hmotami</t>
  </si>
  <si>
    <t>Odpad bude roztříděn podle jednotlivých katalogových čísel a odstraněn v souladu se zákonem o odpadech</t>
  </si>
  <si>
    <t xml:space="preserve">kpl </t>
  </si>
  <si>
    <t>základy z betonu prostého patky altán</t>
  </si>
  <si>
    <t>bednění základů patek - odstranění</t>
  </si>
  <si>
    <t>Podklad ze štěrkodrti ŠD plochy přes 100 m2 tl 190 mm</t>
  </si>
  <si>
    <t>Podklad ze štěrkodrtě ŠD plochy do 100 m2 tl 150 mm</t>
  </si>
  <si>
    <t>Kladení betonové dlažby komunikací pro pěší do lože z kameniva velikosti do 0,09 m2 pl do 50 m2</t>
  </si>
  <si>
    <t>Montáž kotevních patek  - stojny</t>
  </si>
  <si>
    <t>kotevní patky ocelové , spojovací materiál</t>
  </si>
  <si>
    <t xml:space="preserve">klempířské prvky: </t>
  </si>
  <si>
    <t>montáž žlabování a klempířských prvků</t>
  </si>
  <si>
    <t>lazurovací nátěr tesařských konstrukcí 2x olejový vč.práce</t>
  </si>
  <si>
    <t>Jednoduché přírodní schody bylinková zahrada - kulatina př.10 cm, ukotvit- na 2 místech, šířka 100 cm, 5 stupňů (celkem 10 stupňů), nášlapy vysypat kamenivem - vč. osazení</t>
  </si>
  <si>
    <t>Brána  - svařované pletivo; atyp dělená: 2000+1000mm, výška 1600 mm</t>
  </si>
  <si>
    <t>montáž brány</t>
  </si>
  <si>
    <t>montáž zadní stěny</t>
  </si>
  <si>
    <t>zadní stěna - altánu  3,05x2,23m, 6,3 x 2,23m: oboustranná palubka SM 28x170mm profil klasik ''C+O'' AB + spojovací materiál</t>
  </si>
  <si>
    <t>Hloubení nezapažených jam v soudržných horninách třídy těžitelnosti I skupiny 3 ručně</t>
  </si>
  <si>
    <t>bednění stěn základů patek</t>
  </si>
  <si>
    <t>dřevo stojny, krokve, prkenný záklop, vaznice, vzpěry  + spojovací prostředky</t>
  </si>
  <si>
    <t xml:space="preserve">hydroizolace - asfaltový pás vč. osazení </t>
  </si>
  <si>
    <t>ROZŠÍŘENÍ STÁVAJÍCÍHO ALTÁNU (UČEBNA) - Dlažba návrh 37,5 m2 (navázat na stávající betonovou desku stojanu na kola), obvod nové zpevněné plochy 29 bm</t>
  </si>
  <si>
    <t>Celková cena odstranění prvků je stanovená odhadem, bude upřesněna po reálném množství odpadů určených k likvidaci</t>
  </si>
  <si>
    <t xml:space="preserve">Odpad betonový - odhad: </t>
  </si>
  <si>
    <t>Odstranění stávajícího nadúrovňového hřiště PLOCHA S UMĚLÝM POVRCHEM (EPDM granulát)- umístěný na základech původního zahradního domku-  CENU JE TŘEBA SPECIFIKOVAT DLE SKUTEČNÝCH NÁKLADŮ (VE STÁVAJÍCÍM STAVU NENÍ PATRNÝ PLÁNOVANÝ ROZSAH PRACÍ-NAPŘ. JAKOST A HLOUBKA BETONOVÝCH ZÁKLADŮ, plocha 35 m2</t>
  </si>
  <si>
    <t>ÚKLID PO REALIZACI</t>
  </si>
  <si>
    <t xml:space="preserve">Zahradní ohniště: Materiál: Uhlíková ocel, t.4mm, Hmotnost: 37 kg, Průměr ohniště: 80 cm,Výška ohniště: 80 cm,  vč. roštu, krytu ohniště, </t>
  </si>
  <si>
    <t>ODSTRANĚNÍ A ODVOZ ODPADU - HRUBÝ ODHAD - UPŘESNĚNO PO VYTŘÍDĚNÍ JEDNOTLIVÝCH SLOŽEK A KATALOGOVÝCH ČÍSEL</t>
  </si>
  <si>
    <t>viz 18 HRABOVIŠTĚ- HRÁTKY S PÍSKEM</t>
  </si>
  <si>
    <t>Dlažba betonová standard  400×400×50 mm - barva viz stávající</t>
  </si>
  <si>
    <t xml:space="preserve">Dřezová baterie s elektrickým ohřevem vody, flexibilní rameno s možností otáčení </t>
  </si>
  <si>
    <t>SO 01 - ODSTRANĚNÍ VYBRANÝCH STÁVAJÍCÍCH PRVKŮ</t>
  </si>
  <si>
    <t xml:space="preserve">SO 02 - REKONSTRUKCE STÁVAJÍCÍCH ZPEVNĚNÝCH PLOCH </t>
  </si>
  <si>
    <t>SO 03 - HERNÍ PRVKY A MOBILIÁŘ</t>
  </si>
  <si>
    <t>SO 04 - VENKOVNÍ UČEBNA</t>
  </si>
  <si>
    <t>SO 05 - OPLOCENÍ</t>
  </si>
  <si>
    <t>SO 04</t>
  </si>
  <si>
    <t>VRN</t>
  </si>
  <si>
    <t>montáž prostorových dřevěných konstrukcí, vč. navázání na stávající konstrukci</t>
  </si>
  <si>
    <t>demontáž prkenného pobití - pro navázání nové konstrukce</t>
  </si>
  <si>
    <t>demontáž krytiny - nová krytina po celé střeše</t>
  </si>
  <si>
    <t xml:space="preserve">montáž živičného šindele střech jednoduch. do 45° </t>
  </si>
  <si>
    <t>Doprava</t>
  </si>
  <si>
    <t>PO 11</t>
  </si>
  <si>
    <t xml:space="preserve">Vyplnění spár dlažby </t>
  </si>
  <si>
    <t xml:space="preserve">písek  na spáry </t>
  </si>
  <si>
    <t>Přírodní schody ke stávající bylinkové zahrádce</t>
  </si>
  <si>
    <t>skluzavka s podestou :Rozměry cca d/š/v  570 x 230 x 115 cm, materiál plast  , vč. montáže</t>
  </si>
  <si>
    <t>Dopadová plocha ….. gumová certifikovaná dopadová dlažba, délka 50 cm, šířka 50 cm, výška 3 cm vč. osazení na štěrkový podklad o tloušťce 15–20 cm</t>
  </si>
  <si>
    <t>HRABOVIŠTĚ- SESTAVA  - Nepravidelná plocha vysypaná pískem a drobným oblázkem fr. 2-4 je po obvodu vymezena přírodními prvky. „Obvodová stěna“  horizontálně položená kulatina (kmeny) výšky min. 0,10 m nad terén a vnitřní stěnou výšky 0,2 m pod terén (celkem výška stěny min. 0,3 m, kdy je kulatina průměr 0,2 m, následuje zářez do terénu, který je zpevněný separační geotextílií, která Je ukotvena kulatinou). Obvod 25,6 bm (kameny, kmeny)</t>
  </si>
  <si>
    <t xml:space="preserve">Anglická dlažba (desky kámen např. pískovec), kladené na štěrkopísek- 37,5 m2 </t>
  </si>
  <si>
    <t>REVITALIZACE TRAVNATÝCH PLOCH - vč. doplnění ornice a dosetí u zrušených prvků</t>
  </si>
  <si>
    <t>nátěr stávajících sloupků vč. MAT</t>
  </si>
  <si>
    <t>4-hranné pletivo ocelového drátu dle ČSN 426410 průměr drátu včetně poplastování je 2,5 mm,  oko 50 mm, barva pletiva je ANTRACIT - RAL 7016 - černá - výška dle technického řešení ukotvení ke stávajícím sloupkům</t>
  </si>
  <si>
    <t>upínací materiál, napínací a vyvazovací drát</t>
  </si>
  <si>
    <t>Demontáž oplocení rámového H do 2 m,vč.2 branek  (ponechání podezdívky a sloupků) vč. likvidace  a odvozu odpadu</t>
  </si>
  <si>
    <t xml:space="preserve">montáž oplocení </t>
  </si>
  <si>
    <t xml:space="preserve">PÚ 1 </t>
  </si>
  <si>
    <t>PÚ 2</t>
  </si>
  <si>
    <t>PÚ 3</t>
  </si>
  <si>
    <t>11/2025</t>
  </si>
  <si>
    <t>C.  ROZPOČET</t>
  </si>
  <si>
    <t>Stojan na kola i s betonovou plochou - odstranění</t>
  </si>
  <si>
    <t>Plocha 11,5 m2 (přírodní kamenivo - kačírek, oblý  fr. 2-8 mm - vč. rozprostření</t>
  </si>
  <si>
    <t>Odkopávky a prokopávky v hornině třídy těžitelnosti I, skupiny 3 ručně - tl.0,15m</t>
  </si>
  <si>
    <t>PROLÉZAČKA DŘEVO - VÝŠKA 1,9 M - odstranění</t>
  </si>
  <si>
    <t>OPLOCENÍ- stávající kovové výplně demontovat , délka 27,5 a 40,65 bm; sloupky a beton. podezdívku zachovat</t>
  </si>
  <si>
    <t>ZÁMKOVÁ DLAŽBA- odstranění , plocha 2,3 m2</t>
  </si>
  <si>
    <t xml:space="preserve">Odstranit stávající dlažbu a zatravnit. Na obrubník u vyvýšené dlážděné plochy alespoň na dvou stranách doplnit pryžové krytí proti úrazu </t>
  </si>
  <si>
    <t>OPRAVA STÁVAJÍCÍ PŘÍSTUPOVÉ CESTY - plocha celková 322 m2  obvod 266 bm- zachovat stávající výměru chodníků - využití -  pro pojezd odrážedly,pro pěší</t>
  </si>
  <si>
    <t>Kryt z drenážního betonu komunikace pro pěší tl. 150 mm - vč. Mat - drenážní beton  - složení:  kamenivo Dmax 8 mm, cement, příměsi, přísady, voda a minerální pigmenty - tl.150mm - 30m3</t>
  </si>
  <si>
    <t>DOPADOVÁ PLOCHA STÁVAJÍCÍHO PRVKU - Prolézačka loď - revitalizace -odstranění pískového materiálu, náhrada přírodním kamenivem - 11,5 m2</t>
  </si>
  <si>
    <t>KOPEČEK NA SÁŇKOVÁNÍ - navezení zeminy 20 m3, hutnění , terénní úpravy, osetí (viz SO 7- Sadové úpravy)</t>
  </si>
  <si>
    <r>
      <rPr>
        <b/>
        <sz val="8"/>
        <rFont val="Calibri"/>
        <family val="2"/>
        <charset val="238"/>
        <scheme val="minor"/>
      </rPr>
      <t>TROJHOUPAČKA S HNÍZDEM</t>
    </r>
    <r>
      <rPr>
        <sz val="8"/>
        <rFont val="Calibri"/>
        <family val="2"/>
        <charset val="238"/>
        <scheme val="minor"/>
      </rPr>
      <t>- celokovová konstrukce,  Sedátko „Hnízdo” je vyrobeno z polypropylenového lana z vysokopevnostního vlákna. Sedátko Normal je hliníkové, obalené měkkou a pohodlnou pryží- 2 ks</t>
    </r>
  </si>
  <si>
    <t xml:space="preserve">HRABOVIŠTĚ- HRÁTKY S PÍSKEM - Nepravidelná plocha vysypaná pískem a drobným oblázkem fr. 2-4 je po obvodu vymezena přírodními prvky.  „Obvodová stěna“ horizontálně položená kulatina (kmeny) výšky min. 0,10 m nad terén a vnitřní stěnou výšky 0,2 m pod terén (celkem výška stěny min. 0,3 m, kdy je kulatina průměr 0,2 m, následuje zářez do terénu, který je zpevněný separační geotextílií, která je ukotvena kulatinou. </t>
  </si>
  <si>
    <t>Kameny - do hrany (obvodu)  hraboviště- sedátka, stolečky (váha kámen min.150 kg) - 7 ks</t>
  </si>
  <si>
    <t>Plocha 45,5 m2 (písek fr 0-4 mm, drobný oblázek fr. 2-4 mm poměr 1:1 - vrstva cca 0,45 cm), stáv.zámková dlažba 21,5 m2 - vč. rozprostření</t>
  </si>
  <si>
    <t>HRÁTKY S VODOU - Dřevěná konstrukce- přirozeně zakřivené kůly akát nebo dub  kotvené do betonu; materiál akát a nerezové doplňky, umístit na plochu tak, aby byly zachované ochranné zóny a prvek byl přístupný pro děti. Kombinace dřevěného koryta délka cca 1,2 m, dřevěného koryta s překážkami délka 1,2 m, korýtka 1 m a 2 x koryta kruhového se stavidly průměr 1 m. Okolní plocha- absorbující vodu, příp.drenáž (nutno dle podmínek na lokalitě)</t>
  </si>
  <si>
    <t>Montáž, betonáž prvku</t>
  </si>
  <si>
    <t>nová kontrolní šachta - splašková kanalizace</t>
  </si>
  <si>
    <t>Napojení vodovodní baterie  na stávající vod.rozvody v zahradě - cca 12m- práce vč. MAT</t>
  </si>
  <si>
    <t>Napojení na stávající kanalizaci  ze zahradního skladu - dřez - cca 33 m - práce vč. MAT</t>
  </si>
  <si>
    <t>Spodní skříňka pod dřez 80x60 cm, dvířka vč. montáže</t>
  </si>
  <si>
    <t>Pracovní deska ke dřezu vč. montáže</t>
  </si>
  <si>
    <t>REVITALIZACE ZAHRADY- MATEŘSKÁ ŠKOLA KLUBÍČKO, ÚSTÍ NAD ORLICÍ - prováděcí dokumentace</t>
  </si>
  <si>
    <t>PD</t>
  </si>
  <si>
    <t>C.   REVITALIZACE ZAHRADY- MATEŘSKÁ ŠKOLA KLUBÍČKO, ÚSTÍ NAD ORLICÍ - prováděcí dokumentace</t>
  </si>
  <si>
    <t>C. REVITALIZACE ZAHRADY- MATEŘSKÁ ŠKOLA KLUBÍČKO, ÚSTÍ NAD ORLICÍ_ ROZPOČET</t>
  </si>
  <si>
    <t>OHNIŠTĚ BETONOVÉ (VÝŠKA BETONU NAD TERÉNEM CCA 0,2 m, HLOUBKA CCA 0,5 M, KOVOVÝ RÁM, ROZMĚR 2,10x1,5 m, OBVOD 7,2 M, PLOCHA 3,2 M2) - odstranění</t>
  </si>
  <si>
    <t>Přívod elektřiny  - pro osvětlení a zásuvky v altánu - cca 33 m - napojení na rozvaděč v prádelně budova MŠ práce vč. MAT</t>
  </si>
  <si>
    <t>Plocha písek fr.0-4+ drobný oblázek fr. 2-4 mm- poměr 1:1 - vč. rozprostření, 40m2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</si>
</sst>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Kč&quot;"/>
    <numFmt numFmtId="165" formatCode="0.0"/>
    <numFmt numFmtId="166" formatCode="#,##0.00\ _K_č"/>
  </numFmts>
  <fonts count="34" x14ac:knownFonts="1">
    <font>
      <sz val="11"/>
      <color theme="1"/>
      <name val="Calibri"/>
      <family val="2"/>
      <charset val="238"/>
      <scheme val="minor"/>
    </font>
    <font>
      <b/>
      <sz val="10"/>
      <name val="Arial"/>
      <family val="2"/>
      <charset val="238"/>
    </font>
    <font>
      <sz val="8"/>
      <name val="Arial"/>
      <family val="2"/>
      <charset val="238"/>
    </font>
    <font>
      <b/>
      <sz val="12"/>
      <name val="Calibri"/>
      <family val="2"/>
      <charset val="238"/>
      <scheme val="minor"/>
    </font>
    <font>
      <sz val="12"/>
      <name val="Courier"/>
      <family val="1"/>
      <charset val="238"/>
    </font>
    <font>
      <b/>
      <sz val="9"/>
      <name val="Calibri"/>
      <family val="2"/>
      <charset val="238"/>
      <scheme val="minor"/>
    </font>
    <font>
      <sz val="9"/>
      <name val="Calibri"/>
      <family val="2"/>
      <charset val="238"/>
      <scheme val="minor"/>
    </font>
    <font>
      <sz val="9"/>
      <color theme="1"/>
      <name val="Calibri"/>
      <family val="2"/>
      <charset val="238"/>
      <scheme val="minor"/>
    </font>
    <font>
      <b/>
      <sz val="10"/>
      <name val="Calibri"/>
      <family val="2"/>
      <charset val="238"/>
      <scheme val="minor"/>
    </font>
    <font>
      <sz val="10"/>
      <color theme="1"/>
      <name val="Calibri"/>
      <family val="2"/>
      <charset val="238"/>
      <scheme val="minor"/>
    </font>
    <font>
      <b/>
      <sz val="11"/>
      <name val="Calibri"/>
      <family val="2"/>
      <charset val="238"/>
      <scheme val="minor"/>
    </font>
    <font>
      <sz val="11"/>
      <name val="Calibri"/>
      <family val="2"/>
      <charset val="238"/>
      <scheme val="minor"/>
    </font>
    <font>
      <u/>
      <sz val="10"/>
      <color indexed="12"/>
      <name val="Arial"/>
      <family val="2"/>
      <charset val="238"/>
    </font>
    <font>
      <u/>
      <sz val="11"/>
      <color indexed="12"/>
      <name val="Calibri"/>
      <family val="2"/>
      <charset val="238"/>
      <scheme val="minor"/>
    </font>
    <font>
      <sz val="11"/>
      <color rgb="FFFF0000"/>
      <name val="Calibri"/>
      <family val="2"/>
      <charset val="238"/>
      <scheme val="minor"/>
    </font>
    <font>
      <sz val="10"/>
      <name val="Times New Roman CE"/>
      <charset val="238"/>
    </font>
    <font>
      <u/>
      <sz val="10"/>
      <color indexed="12"/>
      <name val="Calibri"/>
      <family val="2"/>
      <charset val="238"/>
      <scheme val="minor"/>
    </font>
    <font>
      <sz val="8"/>
      <color rgb="FFFF0000"/>
      <name val="Calibri"/>
      <family val="2"/>
      <charset val="238"/>
      <scheme val="minor"/>
    </font>
    <font>
      <sz val="12"/>
      <color theme="1"/>
      <name val="Calibri"/>
      <family val="2"/>
      <charset val="238"/>
      <scheme val="minor"/>
    </font>
    <font>
      <i/>
      <sz val="12"/>
      <name val="Calibri"/>
      <family val="2"/>
      <charset val="238"/>
      <scheme val="minor"/>
    </font>
    <font>
      <sz val="10"/>
      <name val="Times New Roman CE"/>
      <family val="1"/>
      <charset val="238"/>
    </font>
    <font>
      <sz val="11"/>
      <color rgb="FF000000"/>
      <name val="Calibri"/>
      <family val="2"/>
      <charset val="238"/>
    </font>
    <font>
      <u/>
      <sz val="10"/>
      <color theme="10"/>
      <name val="Times New Roman CE"/>
      <charset val="238"/>
    </font>
    <font>
      <sz val="8"/>
      <color theme="1"/>
      <name val="Calibri"/>
      <family val="2"/>
      <charset val="238"/>
      <scheme val="minor"/>
    </font>
    <font>
      <sz val="8"/>
      <name val="Calibri"/>
      <family val="2"/>
      <charset val="238"/>
      <scheme val="minor"/>
    </font>
    <font>
      <b/>
      <sz val="8"/>
      <name val="Calibri"/>
      <family val="2"/>
      <charset val="238"/>
      <scheme val="minor"/>
    </font>
    <font>
      <i/>
      <sz val="8"/>
      <name val="Calibri"/>
      <family val="2"/>
      <charset val="238"/>
      <scheme val="minor"/>
    </font>
    <font>
      <sz val="7"/>
      <color theme="1"/>
      <name val="Calibri"/>
      <family val="2"/>
      <charset val="238"/>
      <scheme val="minor"/>
    </font>
    <font>
      <b/>
      <sz val="8"/>
      <color theme="1"/>
      <name val="Calibri"/>
      <family val="2"/>
      <charset val="238"/>
      <scheme val="minor"/>
    </font>
    <font>
      <sz val="7"/>
      <name val="Calibri"/>
      <family val="2"/>
      <charset val="238"/>
      <scheme val="minor"/>
    </font>
    <font>
      <i/>
      <sz val="8"/>
      <name val="Arial"/>
      <family val="2"/>
      <charset val="238"/>
    </font>
    <font>
      <b/>
      <sz val="11"/>
      <color theme="1"/>
      <name val="Calibri"/>
      <family val="2"/>
      <charset val="238"/>
      <scheme val="minor"/>
    </font>
    <font>
      <sz val="12"/>
      <name val="Calibri"/>
      <family val="2"/>
      <charset val="238"/>
      <scheme val="minor"/>
    </font>
    <font>
      <b/>
      <sz val="14"/>
      <name val="Calibri"/>
      <family val="2"/>
      <charset val="238"/>
      <scheme val="minor"/>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s>
  <cellStyleXfs count="8">
    <xf numFmtId="0" fontId="0" fillId="0" borderId="0"/>
    <xf numFmtId="0" fontId="4" fillId="0" borderId="0"/>
    <xf numFmtId="0" fontId="12" fillId="0" borderId="0" applyNumberFormat="0" applyFill="0" applyBorder="0" applyAlignment="0" applyProtection="0">
      <alignment vertical="top"/>
      <protection locked="0"/>
    </xf>
    <xf numFmtId="0" fontId="15" fillId="0" borderId="0"/>
    <xf numFmtId="0" fontId="15" fillId="0" borderId="0"/>
    <xf numFmtId="0" fontId="20" fillId="0" borderId="0"/>
    <xf numFmtId="0" fontId="21" fillId="0" borderId="0" applyNumberFormat="0" applyBorder="0" applyProtection="0"/>
    <xf numFmtId="0" fontId="22" fillId="0" borderId="0" applyNumberFormat="0" applyFill="0" applyBorder="0" applyAlignment="0" applyProtection="0"/>
  </cellStyleXfs>
  <cellXfs count="225">
    <xf numFmtId="0" fontId="0" fillId="0" borderId="0" xfId="0"/>
    <xf numFmtId="0" fontId="3" fillId="0" borderId="0" xfId="0" applyFont="1"/>
    <xf numFmtId="0" fontId="6" fillId="0" borderId="0" xfId="0" applyFont="1"/>
    <xf numFmtId="0" fontId="7" fillId="0" borderId="0" xfId="0" applyFont="1"/>
    <xf numFmtId="49" fontId="6" fillId="0" borderId="0" xfId="1" applyNumberFormat="1" applyFont="1"/>
    <xf numFmtId="0" fontId="6" fillId="0" borderId="0" xfId="1" applyFont="1" applyAlignment="1">
      <alignment horizontal="center"/>
    </xf>
    <xf numFmtId="0" fontId="1" fillId="0" borderId="0" xfId="0" applyFont="1"/>
    <xf numFmtId="0" fontId="9" fillId="0" borderId="0" xfId="0" applyFont="1"/>
    <xf numFmtId="0" fontId="10" fillId="0" borderId="0" xfId="0" applyFont="1"/>
    <xf numFmtId="0" fontId="5" fillId="0" borderId="0" xfId="0" applyFont="1"/>
    <xf numFmtId="0" fontId="11" fillId="0" borderId="0" xfId="0" applyFont="1"/>
    <xf numFmtId="164" fontId="6" fillId="0" borderId="0" xfId="1" applyNumberFormat="1" applyFont="1" applyAlignment="1">
      <alignment horizontal="left"/>
    </xf>
    <xf numFmtId="0" fontId="13" fillId="0" borderId="0" xfId="2" applyFont="1" applyAlignment="1" applyProtection="1"/>
    <xf numFmtId="0" fontId="14" fillId="0" borderId="0" xfId="0" applyFont="1"/>
    <xf numFmtId="0" fontId="8" fillId="0" borderId="1" xfId="0" applyFont="1" applyBorder="1"/>
    <xf numFmtId="0" fontId="8" fillId="0" borderId="2" xfId="0" applyFont="1" applyBorder="1"/>
    <xf numFmtId="0" fontId="8" fillId="0" borderId="7" xfId="0" applyFont="1" applyBorder="1"/>
    <xf numFmtId="0" fontId="8" fillId="0" borderId="8" xfId="0" applyFont="1" applyBorder="1"/>
    <xf numFmtId="0" fontId="16" fillId="0" borderId="6" xfId="2" applyFont="1" applyFill="1" applyBorder="1" applyAlignment="1" applyProtection="1"/>
    <xf numFmtId="49" fontId="8" fillId="0" borderId="6" xfId="0" applyNumberFormat="1" applyFont="1" applyBorder="1"/>
    <xf numFmtId="0" fontId="8" fillId="0" borderId="0" xfId="0" applyFont="1"/>
    <xf numFmtId="0" fontId="8" fillId="0" borderId="6" xfId="0" applyFont="1" applyBorder="1"/>
    <xf numFmtId="0" fontId="9" fillId="0" borderId="3" xfId="0" applyFont="1" applyBorder="1"/>
    <xf numFmtId="0" fontId="9" fillId="0" borderId="8" xfId="0" applyFont="1" applyBorder="1"/>
    <xf numFmtId="0" fontId="9" fillId="0" borderId="5" xfId="0" applyFont="1" applyBorder="1"/>
    <xf numFmtId="0" fontId="9" fillId="0" borderId="10" xfId="0" applyFont="1" applyBorder="1"/>
    <xf numFmtId="0" fontId="9" fillId="0" borderId="2" xfId="0" applyFont="1" applyBorder="1" applyAlignment="1">
      <alignment horizontal="left"/>
    </xf>
    <xf numFmtId="0" fontId="9" fillId="0" borderId="6" xfId="0" applyFont="1" applyBorder="1"/>
    <xf numFmtId="0" fontId="9" fillId="0" borderId="7" xfId="0" applyFont="1" applyBorder="1"/>
    <xf numFmtId="0" fontId="9" fillId="0" borderId="15" xfId="0" applyFont="1" applyBorder="1"/>
    <xf numFmtId="0" fontId="9" fillId="0" borderId="13" xfId="0" applyFont="1" applyBorder="1"/>
    <xf numFmtId="0" fontId="9" fillId="0" borderId="2" xfId="0" applyFont="1" applyBorder="1"/>
    <xf numFmtId="0" fontId="9" fillId="0" borderId="1" xfId="0" applyFont="1" applyBorder="1"/>
    <xf numFmtId="0" fontId="9" fillId="0" borderId="11" xfId="0" applyFont="1" applyBorder="1"/>
    <xf numFmtId="0" fontId="9" fillId="0" borderId="9" xfId="0" applyFont="1" applyBorder="1"/>
    <xf numFmtId="0" fontId="9" fillId="0" borderId="4" xfId="0" applyFont="1" applyBorder="1"/>
    <xf numFmtId="49" fontId="9" fillId="0" borderId="6" xfId="0" applyNumberFormat="1" applyFont="1" applyBorder="1"/>
    <xf numFmtId="0" fontId="9" fillId="0" borderId="12" xfId="0" applyFont="1" applyBorder="1"/>
    <xf numFmtId="49" fontId="9" fillId="0" borderId="7" xfId="0" applyNumberFormat="1" applyFont="1" applyBorder="1"/>
    <xf numFmtId="0" fontId="9" fillId="0" borderId="14" xfId="0" applyFont="1" applyBorder="1"/>
    <xf numFmtId="49" fontId="9" fillId="0" borderId="7" xfId="0" applyNumberFormat="1" applyFont="1" applyBorder="1" applyAlignment="1">
      <alignment shrinkToFit="1"/>
    </xf>
    <xf numFmtId="0" fontId="9" fillId="0" borderId="3" xfId="0" applyFont="1" applyBorder="1" applyAlignment="1">
      <alignment shrinkToFit="1"/>
    </xf>
    <xf numFmtId="0" fontId="9" fillId="0" borderId="1" xfId="0" applyFont="1" applyBorder="1" applyAlignment="1">
      <alignment shrinkToFit="1"/>
    </xf>
    <xf numFmtId="0" fontId="14" fillId="0" borderId="0" xfId="0" applyFont="1" applyAlignment="1">
      <alignment horizontal="center"/>
    </xf>
    <xf numFmtId="0" fontId="18" fillId="0" borderId="0" xfId="0" applyFont="1"/>
    <xf numFmtId="0" fontId="19" fillId="0" borderId="0" xfId="0" applyFont="1"/>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23" fillId="0" borderId="0" xfId="0" applyFont="1" applyAlignment="1">
      <alignment horizontal="center"/>
    </xf>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xf>
    <xf numFmtId="2" fontId="24" fillId="2" borderId="1" xfId="0" applyNumberFormat="1" applyFont="1" applyFill="1" applyBorder="1" applyAlignment="1">
      <alignment horizontal="center" vertical="center"/>
    </xf>
    <xf numFmtId="2" fontId="24" fillId="0" borderId="1" xfId="0" applyNumberFormat="1"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xf>
    <xf numFmtId="0" fontId="24" fillId="0" borderId="0" xfId="0" applyFont="1"/>
    <xf numFmtId="0" fontId="24" fillId="0" borderId="0" xfId="0" applyFont="1" applyAlignment="1">
      <alignment horizontal="center"/>
    </xf>
    <xf numFmtId="2" fontId="24" fillId="0" borderId="0" xfId="0" applyNumberFormat="1" applyFont="1" applyAlignment="1">
      <alignment horizontal="center"/>
    </xf>
    <xf numFmtId="0" fontId="24" fillId="0" borderId="1" xfId="0" applyFont="1" applyBorder="1"/>
    <xf numFmtId="2" fontId="24" fillId="0" borderId="1" xfId="0" applyNumberFormat="1" applyFont="1" applyBorder="1" applyAlignment="1">
      <alignment horizontal="center"/>
    </xf>
    <xf numFmtId="0" fontId="24" fillId="0" borderId="1" xfId="0" applyFont="1" applyBorder="1" applyAlignment="1">
      <alignment horizontal="center" wrapText="1"/>
    </xf>
    <xf numFmtId="0" fontId="2" fillId="0" borderId="0" xfId="0" applyFont="1" applyAlignment="1">
      <alignment horizontal="center"/>
    </xf>
    <xf numFmtId="0" fontId="23" fillId="0" borderId="1" xfId="0" applyFont="1" applyBorder="1"/>
    <xf numFmtId="0" fontId="27" fillId="0" borderId="0" xfId="0" applyFont="1"/>
    <xf numFmtId="0" fontId="23" fillId="0" borderId="1" xfId="0" applyFont="1" applyBorder="1" applyAlignment="1">
      <alignment horizontal="justify" vertical="center"/>
    </xf>
    <xf numFmtId="0" fontId="24" fillId="0" borderId="1" xfId="0" applyFont="1" applyBorder="1" applyAlignment="1">
      <alignment horizontal="justify" vertical="center"/>
    </xf>
    <xf numFmtId="0" fontId="17" fillId="0" borderId="1" xfId="0" applyFont="1" applyBorder="1" applyAlignment="1">
      <alignment horizontal="center" vertical="center" wrapText="1"/>
    </xf>
    <xf numFmtId="2" fontId="1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28" fillId="0" borderId="1" xfId="0" applyFont="1" applyBorder="1" applyAlignment="1">
      <alignment horizontal="justify" vertical="center"/>
    </xf>
    <xf numFmtId="0" fontId="23" fillId="0" borderId="1" xfId="0" applyFont="1" applyBorder="1" applyAlignment="1">
      <alignment horizontal="center"/>
    </xf>
    <xf numFmtId="0" fontId="29" fillId="0" borderId="0" xfId="0" applyFont="1"/>
    <xf numFmtId="0" fontId="30" fillId="0" borderId="0" xfId="0" applyFont="1"/>
    <xf numFmtId="0" fontId="25" fillId="0" borderId="1" xfId="0" applyFont="1" applyBorder="1"/>
    <xf numFmtId="0" fontId="10" fillId="0" borderId="1" xfId="0" applyFont="1" applyBorder="1"/>
    <xf numFmtId="0" fontId="31" fillId="0" borderId="1" xfId="0" applyFont="1" applyBorder="1"/>
    <xf numFmtId="0" fontId="24" fillId="0" borderId="17" xfId="0" applyFont="1" applyBorder="1" applyAlignment="1">
      <alignment horizontal="center" vertical="center" wrapText="1"/>
    </xf>
    <xf numFmtId="2" fontId="24" fillId="0" borderId="17" xfId="0" applyNumberFormat="1" applyFont="1" applyBorder="1" applyAlignment="1">
      <alignment horizontal="center" vertical="center" wrapText="1"/>
    </xf>
    <xf numFmtId="0" fontId="24" fillId="0" borderId="20" xfId="0" applyFont="1" applyBorder="1" applyAlignment="1">
      <alignment vertical="center" wrapText="1"/>
    </xf>
    <xf numFmtId="0" fontId="24" fillId="0" borderId="20" xfId="0" applyFont="1" applyBorder="1" applyAlignment="1">
      <alignment horizontal="center" vertical="center" wrapText="1"/>
    </xf>
    <xf numFmtId="2" fontId="24" fillId="0" borderId="20" xfId="0" applyNumberFormat="1" applyFont="1" applyBorder="1" applyAlignment="1">
      <alignment horizontal="center" vertical="center" wrapText="1"/>
    </xf>
    <xf numFmtId="0" fontId="24" fillId="0" borderId="19" xfId="0" applyFont="1" applyBorder="1" applyAlignment="1">
      <alignment horizontal="center" vertical="center" wrapText="1"/>
    </xf>
    <xf numFmtId="0" fontId="24" fillId="0" borderId="19" xfId="0" applyFont="1" applyBorder="1" applyAlignment="1">
      <alignment horizontal="center"/>
    </xf>
    <xf numFmtId="0" fontId="24" fillId="0" borderId="20" xfId="0" applyFont="1" applyBorder="1" applyAlignment="1">
      <alignment wrapText="1"/>
    </xf>
    <xf numFmtId="2" fontId="24" fillId="0" borderId="20" xfId="0" applyNumberFormat="1" applyFont="1" applyBorder="1" applyAlignment="1">
      <alignment horizontal="center" vertical="center"/>
    </xf>
    <xf numFmtId="0" fontId="24" fillId="0" borderId="20" xfId="0" applyFont="1" applyBorder="1" applyAlignment="1">
      <alignment horizontal="left" wrapText="1"/>
    </xf>
    <xf numFmtId="0" fontId="24" fillId="0" borderId="20" xfId="0" applyFont="1" applyBorder="1" applyAlignment="1">
      <alignment horizontal="center" vertical="center"/>
    </xf>
    <xf numFmtId="165" fontId="24" fillId="0" borderId="20" xfId="0" applyNumberFormat="1" applyFont="1" applyBorder="1" applyAlignment="1">
      <alignment horizontal="center"/>
    </xf>
    <xf numFmtId="2" fontId="24" fillId="0" borderId="20" xfId="0" applyNumberFormat="1" applyFont="1" applyBorder="1" applyAlignment="1">
      <alignment horizontal="center"/>
    </xf>
    <xf numFmtId="165" fontId="24" fillId="0" borderId="20" xfId="0" applyNumberFormat="1" applyFont="1" applyBorder="1" applyAlignment="1">
      <alignment horizontal="center" vertical="center"/>
    </xf>
    <xf numFmtId="0" fontId="24" fillId="0" borderId="22" xfId="0" applyFont="1" applyBorder="1" applyAlignment="1">
      <alignment horizontal="center" vertical="center" wrapText="1"/>
    </xf>
    <xf numFmtId="0" fontId="24" fillId="0" borderId="23" xfId="0" applyFont="1" applyBorder="1" applyAlignment="1">
      <alignment vertical="center" wrapText="1"/>
    </xf>
    <xf numFmtId="0" fontId="24" fillId="0" borderId="23" xfId="0" applyFont="1" applyBorder="1" applyAlignment="1">
      <alignment horizontal="center" vertical="center" wrapText="1"/>
    </xf>
    <xf numFmtId="2" fontId="24" fillId="0" borderId="23" xfId="0" applyNumberFormat="1" applyFont="1" applyBorder="1" applyAlignment="1">
      <alignment horizontal="center" vertical="center" wrapText="1"/>
    </xf>
    <xf numFmtId="0" fontId="24" fillId="0" borderId="26" xfId="0" applyFont="1" applyBorder="1" applyAlignment="1">
      <alignment vertical="center" wrapText="1"/>
    </xf>
    <xf numFmtId="0" fontId="24" fillId="0" borderId="26" xfId="0" applyFont="1" applyBorder="1" applyAlignment="1">
      <alignment horizontal="center" vertical="center" wrapText="1"/>
    </xf>
    <xf numFmtId="2" fontId="24" fillId="0" borderId="26" xfId="0" applyNumberFormat="1" applyFont="1" applyBorder="1" applyAlignment="1">
      <alignment horizontal="center" vertical="center" wrapText="1"/>
    </xf>
    <xf numFmtId="0" fontId="24" fillId="0" borderId="29" xfId="0" applyFont="1" applyBorder="1" applyAlignment="1">
      <alignment horizontal="center" vertical="center" wrapText="1"/>
    </xf>
    <xf numFmtId="2" fontId="24" fillId="0" borderId="29" xfId="0" applyNumberFormat="1" applyFont="1" applyBorder="1" applyAlignment="1">
      <alignment horizontal="center" vertical="center" wrapText="1"/>
    </xf>
    <xf numFmtId="2" fontId="23" fillId="0" borderId="30" xfId="0" applyNumberFormat="1" applyFont="1" applyBorder="1"/>
    <xf numFmtId="0" fontId="24" fillId="0" borderId="16" xfId="0" applyFont="1" applyBorder="1" applyAlignment="1">
      <alignment horizontal="center" vertical="center" wrapText="1"/>
    </xf>
    <xf numFmtId="0" fontId="24" fillId="0" borderId="17" xfId="0" applyFont="1" applyBorder="1" applyAlignment="1">
      <alignment vertical="center" wrapText="1"/>
    </xf>
    <xf numFmtId="0" fontId="24" fillId="0" borderId="16" xfId="0" applyFont="1" applyBorder="1" applyAlignment="1">
      <alignment horizontal="center"/>
    </xf>
    <xf numFmtId="0" fontId="24" fillId="0" borderId="17" xfId="0" applyFont="1" applyBorder="1" applyAlignment="1">
      <alignment horizontal="center"/>
    </xf>
    <xf numFmtId="0" fontId="24" fillId="0" borderId="20" xfId="0" applyFont="1" applyBorder="1"/>
    <xf numFmtId="0" fontId="24" fillId="0" borderId="20" xfId="0" applyFont="1" applyBorder="1" applyAlignment="1">
      <alignment horizontal="justify" vertical="center"/>
    </xf>
    <xf numFmtId="0" fontId="24" fillId="0" borderId="17" xfId="0" applyFont="1" applyBorder="1" applyAlignment="1">
      <alignment wrapText="1"/>
    </xf>
    <xf numFmtId="0" fontId="29" fillId="0" borderId="19" xfId="0" applyFont="1" applyBorder="1" applyAlignment="1">
      <alignment horizontal="center"/>
    </xf>
    <xf numFmtId="0" fontId="23" fillId="0" borderId="17" xfId="0" applyFont="1" applyBorder="1" applyAlignment="1">
      <alignment horizontal="justify" vertical="center"/>
    </xf>
    <xf numFmtId="0" fontId="24" fillId="0" borderId="22" xfId="0" applyFont="1" applyBorder="1" applyAlignment="1">
      <alignment horizontal="center"/>
    </xf>
    <xf numFmtId="0" fontId="24" fillId="0" borderId="23" xfId="0" applyFont="1" applyBorder="1" applyAlignment="1">
      <alignment wrapText="1"/>
    </xf>
    <xf numFmtId="2" fontId="24" fillId="0" borderId="23" xfId="0" applyNumberFormat="1" applyFont="1" applyBorder="1" applyAlignment="1">
      <alignment horizontal="center" vertical="center"/>
    </xf>
    <xf numFmtId="3" fontId="24" fillId="0" borderId="19" xfId="0" applyNumberFormat="1" applyFont="1" applyBorder="1" applyAlignment="1">
      <alignment horizontal="center"/>
    </xf>
    <xf numFmtId="0" fontId="24" fillId="0" borderId="20" xfId="0" applyFont="1" applyBorder="1" applyAlignment="1">
      <alignment horizontal="center"/>
    </xf>
    <xf numFmtId="0" fontId="23" fillId="0" borderId="20" xfId="0" applyFont="1" applyBorder="1"/>
    <xf numFmtId="0" fontId="10" fillId="0" borderId="1" xfId="0" applyFont="1" applyBorder="1" applyAlignment="1">
      <alignment horizontal="left"/>
    </xf>
    <xf numFmtId="0" fontId="10" fillId="0" borderId="1" xfId="0" applyFont="1" applyBorder="1" applyAlignment="1">
      <alignment vertical="center" wrapText="1"/>
    </xf>
    <xf numFmtId="0" fontId="25" fillId="0" borderId="1" xfId="0" applyFont="1" applyBorder="1" applyAlignment="1">
      <alignment horizontal="justify" vertical="center"/>
    </xf>
    <xf numFmtId="0" fontId="26" fillId="0" borderId="19" xfId="0" applyFont="1" applyBorder="1" applyAlignment="1">
      <alignment horizontal="center" vertical="center" wrapText="1"/>
    </xf>
    <xf numFmtId="0" fontId="23" fillId="0" borderId="20" xfId="0" applyFont="1" applyBorder="1" applyAlignment="1">
      <alignment horizontal="center"/>
    </xf>
    <xf numFmtId="0" fontId="24" fillId="0" borderId="23" xfId="0" applyFont="1" applyBorder="1" applyAlignment="1">
      <alignment horizontal="center"/>
    </xf>
    <xf numFmtId="0" fontId="24" fillId="0" borderId="25" xfId="0" applyFont="1" applyBorder="1" applyAlignment="1">
      <alignment horizontal="center" vertical="center" wrapText="1"/>
    </xf>
    <xf numFmtId="0" fontId="27" fillId="0" borderId="25" xfId="0" applyFont="1" applyBorder="1"/>
    <xf numFmtId="0" fontId="10" fillId="0" borderId="28" xfId="0" applyFont="1" applyBorder="1" applyAlignment="1">
      <alignment horizontal="center" vertical="center" wrapText="1"/>
    </xf>
    <xf numFmtId="0" fontId="10" fillId="0" borderId="29" xfId="0" applyFont="1" applyBorder="1"/>
    <xf numFmtId="0" fontId="25" fillId="0" borderId="16" xfId="0" applyFont="1" applyBorder="1" applyAlignment="1">
      <alignment horizontal="center" vertical="center" wrapText="1"/>
    </xf>
    <xf numFmtId="0" fontId="25" fillId="0" borderId="17" xfId="0" applyFont="1" applyBorder="1" applyAlignment="1">
      <alignment horizontal="justify" vertical="center"/>
    </xf>
    <xf numFmtId="0" fontId="24" fillId="0" borderId="23" xfId="0" applyFont="1" applyBorder="1" applyAlignment="1">
      <alignment horizontal="justify" vertical="center"/>
    </xf>
    <xf numFmtId="0" fontId="24" fillId="2" borderId="1" xfId="0" applyFont="1" applyFill="1" applyBorder="1" applyAlignment="1">
      <alignment wrapText="1"/>
    </xf>
    <xf numFmtId="0" fontId="25" fillId="0" borderId="1" xfId="0" applyFont="1" applyBorder="1" applyAlignment="1">
      <alignment horizontal="left"/>
    </xf>
    <xf numFmtId="0" fontId="24" fillId="0" borderId="26" xfId="0" applyFont="1" applyBorder="1" applyAlignment="1">
      <alignment horizontal="justify" vertical="center"/>
    </xf>
    <xf numFmtId="0" fontId="3" fillId="0" borderId="1" xfId="0" applyFont="1" applyBorder="1" applyAlignment="1">
      <alignment horizontal="left"/>
    </xf>
    <xf numFmtId="0" fontId="3" fillId="0" borderId="1" xfId="0" applyFont="1" applyBorder="1"/>
    <xf numFmtId="0" fontId="3" fillId="0" borderId="1" xfId="0" applyFont="1" applyBorder="1" applyAlignment="1">
      <alignment shrinkToFit="1"/>
    </xf>
    <xf numFmtId="0" fontId="3" fillId="0" borderId="1" xfId="0" applyFont="1" applyBorder="1" applyAlignment="1">
      <alignment horizontal="right" wrapText="1" shrinkToFit="1"/>
    </xf>
    <xf numFmtId="0" fontId="32" fillId="0" borderId="0" xfId="0" applyFont="1"/>
    <xf numFmtId="0" fontId="3" fillId="0" borderId="0" xfId="0" applyFont="1" applyAlignment="1">
      <alignment horizontal="left"/>
    </xf>
    <xf numFmtId="0" fontId="11" fillId="0" borderId="1" xfId="0" applyFont="1" applyBorder="1" applyAlignment="1">
      <alignment vertical="center" wrapText="1"/>
    </xf>
    <xf numFmtId="2" fontId="24" fillId="0" borderId="17" xfId="0" applyNumberFormat="1" applyFont="1" applyBorder="1" applyAlignment="1">
      <alignment horizontal="center"/>
    </xf>
    <xf numFmtId="0" fontId="10" fillId="0" borderId="1" xfId="0" applyFont="1" applyBorder="1" applyAlignment="1">
      <alignment horizontal="center"/>
    </xf>
    <xf numFmtId="0" fontId="32" fillId="0" borderId="15" xfId="0" applyFont="1" applyBorder="1" applyAlignment="1">
      <alignment horizontal="right"/>
    </xf>
    <xf numFmtId="2" fontId="24" fillId="0" borderId="32" xfId="0" applyNumberFormat="1" applyFont="1" applyBorder="1" applyAlignment="1">
      <alignment horizontal="center" vertical="center" wrapText="1"/>
    </xf>
    <xf numFmtId="0" fontId="6" fillId="0" borderId="17" xfId="0" applyFont="1" applyBorder="1" applyAlignment="1">
      <alignment vertical="center" wrapText="1"/>
    </xf>
    <xf numFmtId="0" fontId="3" fillId="0" borderId="0" xfId="0" applyFont="1" applyAlignment="1">
      <alignment horizontal="center"/>
    </xf>
    <xf numFmtId="0" fontId="24" fillId="0" borderId="22" xfId="0" applyFont="1" applyBorder="1" applyAlignment="1">
      <alignment horizontal="center" vertical="center"/>
    </xf>
    <xf numFmtId="0" fontId="24" fillId="0" borderId="23" xfId="0" applyFont="1" applyBorder="1" applyAlignment="1">
      <alignment horizontal="center" vertical="center"/>
    </xf>
    <xf numFmtId="0" fontId="24" fillId="0" borderId="31" xfId="0" applyFont="1" applyBorder="1" applyAlignment="1">
      <alignment horizontal="center" vertical="center" wrapText="1"/>
    </xf>
    <xf numFmtId="0" fontId="24" fillId="0" borderId="32" xfId="0" applyFont="1" applyBorder="1" applyAlignment="1">
      <alignment horizontal="justify" vertical="center"/>
    </xf>
    <xf numFmtId="0" fontId="24" fillId="0" borderId="17" xfId="0" applyFont="1" applyBorder="1"/>
    <xf numFmtId="0" fontId="3" fillId="0" borderId="34" xfId="0" applyFont="1" applyBorder="1" applyAlignment="1">
      <alignment horizontal="left"/>
    </xf>
    <xf numFmtId="0" fontId="3" fillId="0" borderId="4" xfId="0" applyFont="1" applyBorder="1" applyAlignment="1">
      <alignment horizontal="right"/>
    </xf>
    <xf numFmtId="0" fontId="32" fillId="0" borderId="36" xfId="0" applyFont="1" applyBorder="1"/>
    <xf numFmtId="0" fontId="32" fillId="0" borderId="34" xfId="0" applyFont="1" applyBorder="1" applyAlignment="1">
      <alignment horizontal="right"/>
    </xf>
    <xf numFmtId="0" fontId="33" fillId="0" borderId="0" xfId="0" applyFont="1"/>
    <xf numFmtId="0" fontId="24" fillId="0" borderId="32" xfId="0" applyFont="1" applyBorder="1" applyAlignment="1">
      <alignment horizontal="center" vertical="center"/>
    </xf>
    <xf numFmtId="0" fontId="11" fillId="0" borderId="34" xfId="0" applyFont="1" applyBorder="1" applyAlignment="1">
      <alignment vertical="center" wrapText="1"/>
    </xf>
    <xf numFmtId="0" fontId="3" fillId="0" borderId="0" xfId="0" applyFont="1" applyAlignment="1">
      <alignment wrapText="1"/>
    </xf>
    <xf numFmtId="0" fontId="8" fillId="0" borderId="8" xfId="0" applyFont="1" applyBorder="1" applyAlignment="1">
      <alignment wrapText="1"/>
    </xf>
    <xf numFmtId="0" fontId="9" fillId="0" borderId="8" xfId="0" applyFont="1" applyBorder="1" applyAlignment="1">
      <alignment wrapText="1"/>
    </xf>
    <xf numFmtId="0" fontId="9" fillId="0" borderId="0" xfId="0" applyFont="1" applyAlignment="1">
      <alignment wrapText="1"/>
    </xf>
    <xf numFmtId="166" fontId="32" fillId="0" borderId="1" xfId="0" applyNumberFormat="1" applyFont="1" applyBorder="1" applyAlignment="1">
      <alignment horizontal="right"/>
    </xf>
    <xf numFmtId="166" fontId="3" fillId="0" borderId="4" xfId="0" applyNumberFormat="1" applyFont="1" applyBorder="1"/>
    <xf numFmtId="166" fontId="32" fillId="0" borderId="34" xfId="0" applyNumberFormat="1" applyFont="1" applyBorder="1" applyAlignment="1">
      <alignment horizontal="right"/>
    </xf>
    <xf numFmtId="166" fontId="3" fillId="0" borderId="15" xfId="0" applyNumberFormat="1" applyFont="1" applyBorder="1"/>
    <xf numFmtId="166" fontId="32" fillId="0" borderId="35" xfId="0" applyNumberFormat="1" applyFont="1" applyBorder="1"/>
    <xf numFmtId="166" fontId="3" fillId="0" borderId="11" xfId="0" applyNumberFormat="1" applyFont="1" applyBorder="1"/>
    <xf numFmtId="166" fontId="0" fillId="0" borderId="0" xfId="0" applyNumberFormat="1"/>
    <xf numFmtId="166" fontId="17" fillId="0" borderId="0" xfId="0" applyNumberFormat="1" applyFont="1" applyAlignment="1">
      <alignment horizontal="center"/>
    </xf>
    <xf numFmtId="166" fontId="24" fillId="0" borderId="0" xfId="0" applyNumberFormat="1" applyFont="1" applyAlignment="1">
      <alignment horizontal="center"/>
    </xf>
    <xf numFmtId="166" fontId="24" fillId="0" borderId="1" xfId="0" applyNumberFormat="1" applyFont="1" applyBorder="1" applyAlignment="1">
      <alignment horizontal="center" vertical="center" wrapText="1"/>
    </xf>
    <xf numFmtId="166" fontId="0" fillId="0" borderId="1" xfId="0" applyNumberFormat="1" applyBorder="1"/>
    <xf numFmtId="166" fontId="24" fillId="2" borderId="1" xfId="0" applyNumberFormat="1" applyFont="1" applyFill="1" applyBorder="1" applyAlignment="1">
      <alignment horizontal="center" vertical="center"/>
    </xf>
    <xf numFmtId="166" fontId="23" fillId="0" borderId="30" xfId="0" applyNumberFormat="1" applyFont="1" applyBorder="1"/>
    <xf numFmtId="166" fontId="27" fillId="0" borderId="0" xfId="0" applyNumberFormat="1" applyFont="1"/>
    <xf numFmtId="166" fontId="23" fillId="0" borderId="1" xfId="0" applyNumberFormat="1" applyFont="1" applyBorder="1"/>
    <xf numFmtId="166" fontId="24" fillId="0" borderId="17" xfId="0" applyNumberFormat="1" applyFont="1" applyBorder="1" applyAlignment="1">
      <alignment horizontal="center" vertical="center" wrapText="1"/>
    </xf>
    <xf numFmtId="166" fontId="24" fillId="2" borderId="17" xfId="0" applyNumberFormat="1" applyFont="1" applyFill="1" applyBorder="1" applyAlignment="1">
      <alignment horizontal="center" vertical="center"/>
    </xf>
    <xf numFmtId="166" fontId="23" fillId="0" borderId="18" xfId="0" applyNumberFormat="1" applyFont="1" applyBorder="1"/>
    <xf numFmtId="166" fontId="24" fillId="0" borderId="20" xfId="0" applyNumberFormat="1" applyFont="1" applyBorder="1" applyAlignment="1">
      <alignment horizontal="center" vertical="center" wrapText="1"/>
    </xf>
    <xf numFmtId="166" fontId="24" fillId="2" borderId="20" xfId="0" applyNumberFormat="1" applyFont="1" applyFill="1" applyBorder="1" applyAlignment="1">
      <alignment horizontal="center" vertical="center"/>
    </xf>
    <xf numFmtId="166" fontId="23" fillId="0" borderId="21" xfId="0" applyNumberFormat="1" applyFont="1" applyBorder="1"/>
    <xf numFmtId="166" fontId="24" fillId="0" borderId="23" xfId="0" applyNumberFormat="1" applyFont="1" applyBorder="1" applyAlignment="1">
      <alignment horizontal="center" vertical="center" wrapText="1"/>
    </xf>
    <xf numFmtId="166" fontId="24" fillId="2" borderId="23" xfId="0" applyNumberFormat="1" applyFont="1" applyFill="1" applyBorder="1" applyAlignment="1">
      <alignment horizontal="center" vertical="center"/>
    </xf>
    <xf numFmtId="166" fontId="23" fillId="0" borderId="24" xfId="0" applyNumberFormat="1" applyFont="1" applyBorder="1"/>
    <xf numFmtId="166" fontId="24" fillId="0" borderId="26" xfId="0" applyNumberFormat="1" applyFont="1" applyBorder="1" applyAlignment="1">
      <alignment horizontal="center" vertical="center" wrapText="1"/>
    </xf>
    <xf numFmtId="166" fontId="24" fillId="2" borderId="26" xfId="0" applyNumberFormat="1" applyFont="1" applyFill="1" applyBorder="1" applyAlignment="1">
      <alignment horizontal="center" vertical="center"/>
    </xf>
    <xf numFmtId="166" fontId="23" fillId="0" borderId="27" xfId="0" applyNumberFormat="1" applyFont="1" applyBorder="1"/>
    <xf numFmtId="166" fontId="24" fillId="0" borderId="20" xfId="0" applyNumberFormat="1" applyFont="1" applyBorder="1"/>
    <xf numFmtId="166" fontId="29" fillId="0" borderId="21" xfId="0" applyNumberFormat="1" applyFont="1" applyBorder="1"/>
    <xf numFmtId="166" fontId="23" fillId="0" borderId="20" xfId="0" applyNumberFormat="1" applyFont="1" applyBorder="1"/>
    <xf numFmtId="166" fontId="27" fillId="0" borderId="21" xfId="0" applyNumberFormat="1" applyFont="1" applyBorder="1"/>
    <xf numFmtId="166" fontId="23" fillId="0" borderId="23" xfId="0" applyNumberFormat="1" applyFont="1" applyBorder="1"/>
    <xf numFmtId="166" fontId="27" fillId="0" borderId="24" xfId="0" applyNumberFormat="1" applyFont="1" applyBorder="1"/>
    <xf numFmtId="166" fontId="23" fillId="0" borderId="32" xfId="0" applyNumberFormat="1" applyFont="1" applyBorder="1"/>
    <xf numFmtId="166" fontId="27" fillId="0" borderId="33" xfId="0" applyNumberFormat="1" applyFont="1" applyBorder="1"/>
    <xf numFmtId="166" fontId="24" fillId="0" borderId="29" xfId="0" applyNumberFormat="1" applyFont="1" applyBorder="1" applyAlignment="1">
      <alignment horizontal="center" vertical="center" wrapText="1"/>
    </xf>
    <xf numFmtId="166" fontId="24" fillId="2" borderId="29" xfId="0" applyNumberFormat="1" applyFont="1" applyFill="1" applyBorder="1" applyAlignment="1">
      <alignment horizontal="center" vertical="center"/>
    </xf>
    <xf numFmtId="166" fontId="24" fillId="0" borderId="20" xfId="0" applyNumberFormat="1" applyFont="1" applyBorder="1" applyAlignment="1">
      <alignment horizontal="center" vertical="center"/>
    </xf>
    <xf numFmtId="166" fontId="24" fillId="0" borderId="20" xfId="0" applyNumberFormat="1" applyFont="1" applyBorder="1" applyAlignment="1">
      <alignment horizontal="center"/>
    </xf>
    <xf numFmtId="166" fontId="24" fillId="0" borderId="20" xfId="1" applyNumberFormat="1" applyFont="1" applyBorder="1" applyAlignment="1">
      <alignment horizontal="center"/>
    </xf>
    <xf numFmtId="166" fontId="7" fillId="0" borderId="21" xfId="0" applyNumberFormat="1" applyFont="1" applyBorder="1"/>
    <xf numFmtId="166" fontId="24" fillId="0" borderId="23" xfId="1" applyNumberFormat="1" applyFont="1" applyBorder="1" applyAlignment="1">
      <alignment horizontal="center"/>
    </xf>
    <xf numFmtId="166" fontId="7" fillId="0" borderId="24" xfId="0" applyNumberFormat="1" applyFont="1" applyBorder="1"/>
    <xf numFmtId="166" fontId="24" fillId="0" borderId="17" xfId="1" applyNumberFormat="1" applyFont="1" applyBorder="1" applyAlignment="1">
      <alignment horizontal="center"/>
    </xf>
    <xf numFmtId="166" fontId="24" fillId="0" borderId="23" xfId="0" applyNumberFormat="1" applyFont="1" applyBorder="1" applyAlignment="1">
      <alignment horizontal="center" vertical="center"/>
    </xf>
    <xf numFmtId="166" fontId="29" fillId="0" borderId="24" xfId="0" applyNumberFormat="1" applyFont="1" applyBorder="1"/>
    <xf numFmtId="166" fontId="24" fillId="0" borderId="21" xfId="0" applyNumberFormat="1" applyFont="1" applyBorder="1"/>
    <xf numFmtId="166" fontId="24" fillId="0" borderId="20" xfId="1" applyNumberFormat="1" applyFont="1" applyBorder="1" applyAlignment="1">
      <alignment horizontal="center" vertical="center"/>
    </xf>
    <xf numFmtId="166" fontId="24" fillId="0" borderId="18" xfId="0" applyNumberFormat="1" applyFont="1" applyBorder="1"/>
    <xf numFmtId="166" fontId="24" fillId="0" borderId="24" xfId="0" applyNumberFormat="1" applyFont="1" applyBorder="1"/>
    <xf numFmtId="166" fontId="23" fillId="0" borderId="0" xfId="0" applyNumberFormat="1" applyFont="1"/>
    <xf numFmtId="166" fontId="23" fillId="0" borderId="1" xfId="0" applyNumberFormat="1" applyFont="1" applyBorder="1" applyAlignment="1">
      <alignment vertical="center"/>
    </xf>
    <xf numFmtId="166" fontId="7" fillId="0" borderId="33" xfId="0" applyNumberFormat="1" applyFont="1" applyBorder="1"/>
    <xf numFmtId="166" fontId="17" fillId="0" borderId="1" xfId="0" applyNumberFormat="1" applyFont="1" applyBorder="1" applyAlignment="1">
      <alignment horizontal="center" vertical="center" wrapText="1"/>
    </xf>
    <xf numFmtId="166" fontId="17" fillId="2" borderId="1" xfId="0" applyNumberFormat="1" applyFont="1" applyFill="1" applyBorder="1" applyAlignment="1">
      <alignment horizontal="center" vertical="center"/>
    </xf>
    <xf numFmtId="166" fontId="29" fillId="0" borderId="0" xfId="0" applyNumberFormat="1" applyFont="1"/>
    <xf numFmtId="166" fontId="24" fillId="0" borderId="1" xfId="0" applyNumberFormat="1" applyFont="1" applyBorder="1" applyAlignment="1">
      <alignment horizontal="center"/>
    </xf>
    <xf numFmtId="166" fontId="24" fillId="0" borderId="17" xfId="0" applyNumberFormat="1" applyFont="1" applyBorder="1" applyAlignment="1">
      <alignment horizontal="center"/>
    </xf>
    <xf numFmtId="166" fontId="24" fillId="2" borderId="17" xfId="0" applyNumberFormat="1" applyFont="1" applyFill="1" applyBorder="1" applyAlignment="1">
      <alignment horizontal="right" vertical="center"/>
    </xf>
    <xf numFmtId="166" fontId="24" fillId="2" borderId="20" xfId="0" applyNumberFormat="1" applyFont="1" applyFill="1" applyBorder="1" applyAlignment="1">
      <alignment horizontal="right" vertical="center"/>
    </xf>
    <xf numFmtId="166" fontId="24" fillId="2" borderId="23" xfId="0" applyNumberFormat="1" applyFont="1" applyFill="1" applyBorder="1" applyAlignment="1">
      <alignment horizontal="right" vertical="center"/>
    </xf>
    <xf numFmtId="166" fontId="25" fillId="0" borderId="1" xfId="0" applyNumberFormat="1" applyFont="1" applyBorder="1" applyAlignment="1">
      <alignment horizontal="center"/>
    </xf>
    <xf numFmtId="166" fontId="25" fillId="2" borderId="1" xfId="0" applyNumberFormat="1" applyFont="1" applyFill="1" applyBorder="1" applyAlignment="1">
      <alignment horizontal="center" vertical="center"/>
    </xf>
    <xf numFmtId="166" fontId="24" fillId="0" borderId="1" xfId="0" applyNumberFormat="1" applyFont="1" applyBorder="1"/>
    <xf numFmtId="166" fontId="23" fillId="0" borderId="0" xfId="0" applyNumberFormat="1" applyFont="1" applyAlignment="1">
      <alignment horizontal="center"/>
    </xf>
  </cellXfs>
  <cellStyles count="8">
    <cellStyle name="Excel Built-in Normal" xfId="5" xr:uid="{00000000-0005-0000-0000-000000000000}"/>
    <cellStyle name="Hypertextový odkaz" xfId="2" builtinId="8"/>
    <cellStyle name="Hypertextový odkaz 2" xfId="7" xr:uid="{00000000-0005-0000-0000-000002000000}"/>
    <cellStyle name="Normální" xfId="0" builtinId="0"/>
    <cellStyle name="Normální 2" xfId="6" xr:uid="{00000000-0005-0000-0000-000004000000}"/>
    <cellStyle name="Normální 3" xfId="3" xr:uid="{00000000-0005-0000-0000-000005000000}"/>
    <cellStyle name="Normální 59" xfId="4" xr:uid="{00000000-0005-0000-0000-000006000000}"/>
    <cellStyle name="normální_Vysloužilovi"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0</xdr:rowOff>
    </xdr:from>
    <xdr:to>
      <xdr:col>2</xdr:col>
      <xdr:colOff>1024977</xdr:colOff>
      <xdr:row>2</xdr:row>
      <xdr:rowOff>167688</xdr:rowOff>
    </xdr:to>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771775" y="0"/>
          <a:ext cx="1005927" cy="5486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19050</xdr:colOff>
      <xdr:row>40</xdr:row>
      <xdr:rowOff>28575</xdr:rowOff>
    </xdr:from>
    <xdr:to>
      <xdr:col>5</xdr:col>
      <xdr:colOff>1019175</xdr:colOff>
      <xdr:row>43</xdr:row>
      <xdr:rowOff>9525</xdr:rowOff>
    </xdr:to>
    <xdr:pic>
      <xdr:nvPicPr>
        <xdr:cNvPr id="3" name="Obráze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3867150" y="7667625"/>
          <a:ext cx="1000125" cy="5524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gardenservis.cz/"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gardenservis.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2"/>
  <sheetViews>
    <sheetView zoomScale="120" zoomScaleNormal="100" zoomScalePageLayoutView="120" workbookViewId="0">
      <selection activeCell="F189" sqref="F189"/>
    </sheetView>
  </sheetViews>
  <sheetFormatPr defaultRowHeight="15" x14ac:dyDescent="0.25"/>
  <cols>
    <col min="1" max="1" width="9.7109375" style="43" customWidth="1"/>
    <col min="2" max="2" width="76.140625" customWidth="1"/>
    <col min="3" max="3" width="10.85546875" style="48" customWidth="1"/>
    <col min="4" max="4" width="8.5703125" style="48" customWidth="1"/>
    <col min="5" max="5" width="10" style="224" bestFit="1" customWidth="1"/>
    <col min="6" max="6" width="10.42578125" style="224" bestFit="1" customWidth="1"/>
    <col min="7" max="7" width="10.42578125" style="166" bestFit="1" customWidth="1"/>
    <col min="8" max="8" width="8.85546875" style="166" bestFit="1" customWidth="1"/>
  </cols>
  <sheetData>
    <row r="1" spans="1:8" ht="21" customHeight="1" x14ac:dyDescent="0.25">
      <c r="A1" s="156" t="s">
        <v>232</v>
      </c>
      <c r="B1" s="156"/>
      <c r="C1" s="156"/>
      <c r="D1" s="156"/>
      <c r="E1" s="156"/>
      <c r="F1" s="156"/>
    </row>
    <row r="2" spans="1:8" ht="15.75" x14ac:dyDescent="0.25">
      <c r="B2" s="143"/>
      <c r="C2" s="56"/>
      <c r="D2" s="57"/>
      <c r="E2" s="167"/>
      <c r="F2" s="168"/>
    </row>
    <row r="3" spans="1:8" ht="27" customHeight="1" x14ac:dyDescent="0.25">
      <c r="A3" s="46" t="s">
        <v>0</v>
      </c>
      <c r="B3" s="47" t="s">
        <v>1</v>
      </c>
      <c r="C3" s="49" t="s">
        <v>15</v>
      </c>
      <c r="D3" s="52" t="s">
        <v>16</v>
      </c>
      <c r="E3" s="169" t="s">
        <v>35</v>
      </c>
      <c r="F3" s="169" t="s">
        <v>2</v>
      </c>
      <c r="G3" s="170"/>
    </row>
    <row r="4" spans="1:8" ht="15.75" customHeight="1" x14ac:dyDescent="0.25">
      <c r="A4" s="68" t="s">
        <v>132</v>
      </c>
      <c r="B4" s="116" t="s">
        <v>73</v>
      </c>
      <c r="C4" s="49" t="s">
        <v>36</v>
      </c>
      <c r="D4" s="52">
        <v>1</v>
      </c>
      <c r="E4" s="169"/>
      <c r="F4" s="171">
        <f t="shared" ref="F4" si="0">(D4*E4)</f>
        <v>0</v>
      </c>
      <c r="G4" s="172">
        <f>SUM(F4:F20)</f>
        <v>0</v>
      </c>
      <c r="H4" s="173">
        <f>SUM(F4:F10)</f>
        <v>0</v>
      </c>
    </row>
    <row r="5" spans="1:8" s="63" customFormat="1" ht="24" customHeight="1" x14ac:dyDescent="0.2">
      <c r="A5" s="46"/>
      <c r="B5" s="117" t="s">
        <v>167</v>
      </c>
      <c r="C5" s="49"/>
      <c r="D5" s="52"/>
      <c r="E5" s="169"/>
      <c r="F5" s="171"/>
      <c r="G5" s="174"/>
      <c r="H5" s="173"/>
    </row>
    <row r="6" spans="1:8" s="63" customFormat="1" ht="15.75" customHeight="1" x14ac:dyDescent="0.2">
      <c r="A6" s="46"/>
      <c r="B6" s="117" t="s">
        <v>145</v>
      </c>
      <c r="C6" s="49"/>
      <c r="D6" s="52"/>
      <c r="E6" s="169"/>
      <c r="F6" s="171"/>
      <c r="G6" s="174"/>
      <c r="H6" s="173"/>
    </row>
    <row r="7" spans="1:8" s="63" customFormat="1" ht="15.75" customHeight="1" x14ac:dyDescent="0.2">
      <c r="A7" s="125"/>
      <c r="B7" s="126" t="s">
        <v>168</v>
      </c>
      <c r="C7" s="76"/>
      <c r="D7" s="77"/>
      <c r="E7" s="175"/>
      <c r="F7" s="176"/>
      <c r="G7" s="177"/>
      <c r="H7" s="173"/>
    </row>
    <row r="8" spans="1:8" s="63" customFormat="1" ht="15.75" customHeight="1" x14ac:dyDescent="0.2">
      <c r="A8" s="81">
        <v>997231111</v>
      </c>
      <c r="B8" s="105" t="s">
        <v>141</v>
      </c>
      <c r="C8" s="79" t="s">
        <v>7</v>
      </c>
      <c r="D8" s="80">
        <v>15</v>
      </c>
      <c r="E8" s="178"/>
      <c r="F8" s="179">
        <f t="shared" ref="F8:F9" si="1">(D8*E8)</f>
        <v>0</v>
      </c>
      <c r="G8" s="180"/>
      <c r="H8" s="173"/>
    </row>
    <row r="9" spans="1:8" s="63" customFormat="1" ht="15.75" customHeight="1" x14ac:dyDescent="0.2">
      <c r="A9" s="81">
        <v>997231511</v>
      </c>
      <c r="B9" s="105" t="s">
        <v>144</v>
      </c>
      <c r="C9" s="79" t="s">
        <v>7</v>
      </c>
      <c r="D9" s="80">
        <v>15</v>
      </c>
      <c r="E9" s="178"/>
      <c r="F9" s="179">
        <f t="shared" si="1"/>
        <v>0</v>
      </c>
      <c r="G9" s="180"/>
      <c r="H9" s="173"/>
    </row>
    <row r="10" spans="1:8" s="63" customFormat="1" ht="15.75" customHeight="1" x14ac:dyDescent="0.2">
      <c r="A10" s="90">
        <v>997221615</v>
      </c>
      <c r="B10" s="127" t="s">
        <v>137</v>
      </c>
      <c r="C10" s="92" t="s">
        <v>7</v>
      </c>
      <c r="D10" s="93">
        <v>15</v>
      </c>
      <c r="E10" s="181"/>
      <c r="F10" s="182">
        <f t="shared" ref="F10" si="2">(D10*E10)</f>
        <v>0</v>
      </c>
      <c r="G10" s="183"/>
      <c r="H10" s="173"/>
    </row>
    <row r="11" spans="1:8" s="63" customFormat="1" ht="15.75" customHeight="1" x14ac:dyDescent="0.2">
      <c r="A11" s="121" t="s">
        <v>48</v>
      </c>
      <c r="B11" s="130" t="s">
        <v>210</v>
      </c>
      <c r="C11" s="95" t="s">
        <v>3</v>
      </c>
      <c r="D11" s="96">
        <v>1</v>
      </c>
      <c r="E11" s="184"/>
      <c r="F11" s="185"/>
      <c r="G11" s="186"/>
      <c r="H11" s="173"/>
    </row>
    <row r="12" spans="1:8" s="63" customFormat="1" ht="15.75" customHeight="1" x14ac:dyDescent="0.2">
      <c r="A12" s="81" t="s">
        <v>49</v>
      </c>
      <c r="B12" s="105" t="s">
        <v>210</v>
      </c>
      <c r="C12" s="79" t="s">
        <v>3</v>
      </c>
      <c r="D12" s="80">
        <v>1</v>
      </c>
      <c r="E12" s="178"/>
      <c r="F12" s="179"/>
      <c r="G12" s="180"/>
      <c r="H12" s="173"/>
    </row>
    <row r="13" spans="1:8" s="63" customFormat="1" ht="24" customHeight="1" x14ac:dyDescent="0.2">
      <c r="A13" s="81" t="s">
        <v>50</v>
      </c>
      <c r="B13" s="105" t="s">
        <v>92</v>
      </c>
      <c r="C13" s="79" t="s">
        <v>5</v>
      </c>
      <c r="D13" s="80">
        <v>8.6999999999999993</v>
      </c>
      <c r="E13" s="178"/>
      <c r="F13" s="179"/>
      <c r="G13" s="180"/>
      <c r="H13" s="173"/>
    </row>
    <row r="14" spans="1:8" s="63" customFormat="1" ht="25.5" customHeight="1" x14ac:dyDescent="0.2">
      <c r="A14" s="81" t="s">
        <v>51</v>
      </c>
      <c r="B14" s="105" t="s">
        <v>233</v>
      </c>
      <c r="C14" s="79" t="s">
        <v>5</v>
      </c>
      <c r="D14" s="80">
        <v>3.2</v>
      </c>
      <c r="E14" s="178"/>
      <c r="F14" s="179"/>
      <c r="G14" s="180"/>
      <c r="H14" s="173"/>
    </row>
    <row r="15" spans="1:8" s="63" customFormat="1" ht="40.5" customHeight="1" x14ac:dyDescent="0.2">
      <c r="A15" s="81" t="s">
        <v>52</v>
      </c>
      <c r="B15" s="105" t="s">
        <v>169</v>
      </c>
      <c r="C15" s="79" t="s">
        <v>5</v>
      </c>
      <c r="D15" s="80">
        <v>35</v>
      </c>
      <c r="E15" s="178"/>
      <c r="F15" s="179"/>
      <c r="G15" s="180"/>
      <c r="H15" s="173"/>
    </row>
    <row r="16" spans="1:8" s="63" customFormat="1" ht="19.5" customHeight="1" x14ac:dyDescent="0.2">
      <c r="A16" s="81" t="s">
        <v>53</v>
      </c>
      <c r="B16" s="83" t="s">
        <v>211</v>
      </c>
      <c r="C16" s="113"/>
      <c r="D16" s="104"/>
      <c r="E16" s="187"/>
      <c r="F16" s="187"/>
      <c r="G16" s="188"/>
      <c r="H16" s="173"/>
    </row>
    <row r="17" spans="1:8" s="63" customFormat="1" ht="15.75" customHeight="1" x14ac:dyDescent="0.2">
      <c r="A17" s="81"/>
      <c r="B17" s="104" t="s">
        <v>140</v>
      </c>
      <c r="C17" s="113"/>
      <c r="D17" s="104"/>
      <c r="E17" s="187"/>
      <c r="F17" s="187"/>
      <c r="G17" s="188"/>
      <c r="H17" s="173"/>
    </row>
    <row r="18" spans="1:8" s="63" customFormat="1" ht="15.75" customHeight="1" x14ac:dyDescent="0.2">
      <c r="A18" s="81" t="s">
        <v>67</v>
      </c>
      <c r="B18" s="104" t="s">
        <v>142</v>
      </c>
      <c r="C18" s="113" t="s">
        <v>3</v>
      </c>
      <c r="D18" s="80">
        <v>1</v>
      </c>
      <c r="E18" s="187"/>
      <c r="F18" s="187"/>
      <c r="G18" s="188"/>
      <c r="H18" s="173"/>
    </row>
    <row r="19" spans="1:8" s="63" customFormat="1" ht="24.75" customHeight="1" x14ac:dyDescent="0.2">
      <c r="A19" s="81" t="s">
        <v>68</v>
      </c>
      <c r="B19" s="83" t="s">
        <v>143</v>
      </c>
      <c r="C19" s="113" t="s">
        <v>3</v>
      </c>
      <c r="D19" s="80">
        <v>1</v>
      </c>
      <c r="E19" s="187"/>
      <c r="F19" s="187"/>
      <c r="G19" s="188"/>
      <c r="H19" s="173"/>
    </row>
    <row r="20" spans="1:8" s="63" customFormat="1" ht="14.25" customHeight="1" x14ac:dyDescent="0.2">
      <c r="A20" s="81" t="s">
        <v>90</v>
      </c>
      <c r="B20" s="105" t="s">
        <v>212</v>
      </c>
      <c r="C20" s="119" t="s">
        <v>5</v>
      </c>
      <c r="D20" s="80">
        <v>2.2999999999999998</v>
      </c>
      <c r="E20" s="189"/>
      <c r="F20" s="189"/>
      <c r="G20" s="190"/>
      <c r="H20" s="173"/>
    </row>
    <row r="21" spans="1:8" s="63" customFormat="1" ht="14.25" customHeight="1" x14ac:dyDescent="0.2">
      <c r="A21" s="90" t="s">
        <v>91</v>
      </c>
      <c r="B21" s="127" t="s">
        <v>207</v>
      </c>
      <c r="C21" s="120" t="s">
        <v>5</v>
      </c>
      <c r="D21" s="93">
        <v>7</v>
      </c>
      <c r="E21" s="191"/>
      <c r="F21" s="191"/>
      <c r="G21" s="192"/>
      <c r="H21" s="173"/>
    </row>
    <row r="22" spans="1:8" s="63" customFormat="1" ht="24" customHeight="1" x14ac:dyDescent="0.2">
      <c r="A22" s="146" t="s">
        <v>188</v>
      </c>
      <c r="B22" s="147" t="s">
        <v>213</v>
      </c>
      <c r="C22" s="154" t="s">
        <v>5</v>
      </c>
      <c r="D22" s="141">
        <v>20.5</v>
      </c>
      <c r="E22" s="193"/>
      <c r="F22" s="193"/>
      <c r="G22" s="194"/>
      <c r="H22" s="173"/>
    </row>
    <row r="23" spans="1:8" s="63" customFormat="1" ht="15.75" customHeight="1" x14ac:dyDescent="0.25">
      <c r="A23" s="123" t="s">
        <v>133</v>
      </c>
      <c r="B23" s="124" t="s">
        <v>74</v>
      </c>
      <c r="C23" s="97"/>
      <c r="D23" s="98"/>
      <c r="E23" s="195"/>
      <c r="F23" s="196"/>
      <c r="G23" s="172">
        <f>SUM(F23:F39)</f>
        <v>0</v>
      </c>
      <c r="H23" s="173">
        <f>SUM(F23:F39)</f>
        <v>0</v>
      </c>
    </row>
    <row r="24" spans="1:8" s="63" customFormat="1" ht="36" customHeight="1" x14ac:dyDescent="0.2">
      <c r="A24" s="122"/>
      <c r="B24" s="94" t="s">
        <v>214</v>
      </c>
      <c r="C24" s="95"/>
      <c r="D24" s="96"/>
      <c r="E24" s="184"/>
      <c r="F24" s="185"/>
      <c r="G24" s="186"/>
      <c r="H24" s="173"/>
    </row>
    <row r="25" spans="1:8" s="63" customFormat="1" ht="17.25" customHeight="1" x14ac:dyDescent="0.2">
      <c r="A25" s="81" t="s">
        <v>60</v>
      </c>
      <c r="B25" s="78" t="s">
        <v>115</v>
      </c>
      <c r="C25" s="79" t="s">
        <v>6</v>
      </c>
      <c r="D25" s="80">
        <v>266</v>
      </c>
      <c r="E25" s="178"/>
      <c r="F25" s="179">
        <f>(D25*E25)</f>
        <v>0</v>
      </c>
      <c r="G25" s="180"/>
      <c r="H25" s="173"/>
    </row>
    <row r="26" spans="1:8" s="63" customFormat="1" ht="15" customHeight="1" x14ac:dyDescent="0.2">
      <c r="A26" s="82">
        <v>997221615</v>
      </c>
      <c r="B26" s="83" t="s">
        <v>137</v>
      </c>
      <c r="C26" s="79" t="s">
        <v>7</v>
      </c>
      <c r="D26" s="80">
        <v>8</v>
      </c>
      <c r="E26" s="197"/>
      <c r="F26" s="179">
        <f>(D26*E26)</f>
        <v>0</v>
      </c>
      <c r="G26" s="188"/>
      <c r="H26" s="173"/>
    </row>
    <row r="27" spans="1:8" s="63" customFormat="1" ht="20.25" customHeight="1" x14ac:dyDescent="0.2">
      <c r="A27" s="81"/>
      <c r="B27" s="78" t="s">
        <v>119</v>
      </c>
      <c r="C27" s="79"/>
      <c r="D27" s="80"/>
      <c r="E27" s="178"/>
      <c r="F27" s="179"/>
      <c r="G27" s="180"/>
      <c r="H27" s="173"/>
    </row>
    <row r="28" spans="1:8" s="63" customFormat="1" ht="16.5" customHeight="1" x14ac:dyDescent="0.2">
      <c r="A28" s="81">
        <v>19735113</v>
      </c>
      <c r="B28" s="78" t="s">
        <v>135</v>
      </c>
      <c r="C28" s="79" t="s">
        <v>102</v>
      </c>
      <c r="D28" s="80">
        <v>50</v>
      </c>
      <c r="E28" s="178"/>
      <c r="F28" s="179">
        <f>(D28*E28)</f>
        <v>0</v>
      </c>
      <c r="G28" s="180"/>
      <c r="H28" s="173"/>
    </row>
    <row r="29" spans="1:8" s="63" customFormat="1" ht="26.25" customHeight="1" x14ac:dyDescent="0.2">
      <c r="A29" s="81" t="s">
        <v>60</v>
      </c>
      <c r="B29" s="78" t="s">
        <v>120</v>
      </c>
      <c r="C29" s="79" t="s">
        <v>5</v>
      </c>
      <c r="D29" s="80">
        <v>300</v>
      </c>
      <c r="E29" s="178"/>
      <c r="F29" s="179">
        <f>(D29*E29)</f>
        <v>0</v>
      </c>
      <c r="G29" s="180"/>
      <c r="H29" s="173"/>
    </row>
    <row r="30" spans="1:8" s="63" customFormat="1" ht="21.75" customHeight="1" x14ac:dyDescent="0.2">
      <c r="A30" s="81">
        <v>997221645</v>
      </c>
      <c r="B30" s="78" t="s">
        <v>114</v>
      </c>
      <c r="C30" s="79" t="s">
        <v>7</v>
      </c>
      <c r="D30" s="80">
        <v>19</v>
      </c>
      <c r="E30" s="178"/>
      <c r="F30" s="179">
        <f>(D30*E30)</f>
        <v>0</v>
      </c>
      <c r="G30" s="180"/>
      <c r="H30" s="173"/>
    </row>
    <row r="31" spans="1:8" s="63" customFormat="1" ht="16.5" customHeight="1" x14ac:dyDescent="0.2">
      <c r="A31" s="81"/>
      <c r="B31" s="78" t="s">
        <v>98</v>
      </c>
      <c r="C31" s="79"/>
      <c r="D31" s="80"/>
      <c r="E31" s="178"/>
      <c r="F31" s="179"/>
      <c r="G31" s="180"/>
      <c r="H31" s="173"/>
    </row>
    <row r="32" spans="1:8" s="63" customFormat="1" ht="16.5" customHeight="1" x14ac:dyDescent="0.2">
      <c r="A32" s="81">
        <v>916331111</v>
      </c>
      <c r="B32" s="78" t="s">
        <v>116</v>
      </c>
      <c r="C32" s="79" t="s">
        <v>102</v>
      </c>
      <c r="D32" s="80">
        <v>266</v>
      </c>
      <c r="E32" s="178"/>
      <c r="F32" s="179">
        <f>(D32*E32)</f>
        <v>0</v>
      </c>
      <c r="G32" s="180"/>
      <c r="H32" s="173"/>
    </row>
    <row r="33" spans="1:9" s="63" customFormat="1" ht="16.5" customHeight="1" x14ac:dyDescent="0.2">
      <c r="A33" s="81" t="s">
        <v>94</v>
      </c>
      <c r="B33" s="78" t="s">
        <v>117</v>
      </c>
      <c r="C33" s="79" t="s">
        <v>102</v>
      </c>
      <c r="D33" s="80">
        <v>266</v>
      </c>
      <c r="E33" s="178"/>
      <c r="F33" s="179">
        <f>(D33*E33)</f>
        <v>0</v>
      </c>
      <c r="G33" s="180"/>
      <c r="H33" s="173"/>
    </row>
    <row r="34" spans="1:9" ht="12.75" customHeight="1" x14ac:dyDescent="0.25">
      <c r="A34" s="81">
        <v>564851115</v>
      </c>
      <c r="B34" s="85" t="s">
        <v>149</v>
      </c>
      <c r="C34" s="86" t="s">
        <v>5</v>
      </c>
      <c r="D34" s="87">
        <v>300</v>
      </c>
      <c r="E34" s="198"/>
      <c r="F34" s="199">
        <f>D34*E34</f>
        <v>0</v>
      </c>
      <c r="G34" s="200"/>
    </row>
    <row r="35" spans="1:9" ht="27.75" customHeight="1" x14ac:dyDescent="0.25">
      <c r="A35" s="81">
        <v>581124115</v>
      </c>
      <c r="B35" s="85" t="s">
        <v>215</v>
      </c>
      <c r="C35" s="86" t="s">
        <v>5</v>
      </c>
      <c r="D35" s="87">
        <v>300</v>
      </c>
      <c r="E35" s="198"/>
      <c r="F35" s="199">
        <f t="shared" ref="F35:F39" si="3">D35*E35</f>
        <v>0</v>
      </c>
      <c r="G35" s="200"/>
    </row>
    <row r="36" spans="1:9" ht="12.75" customHeight="1" x14ac:dyDescent="0.25">
      <c r="A36" s="81" t="s">
        <v>94</v>
      </c>
      <c r="B36" s="85" t="s">
        <v>95</v>
      </c>
      <c r="C36" s="86" t="s">
        <v>5</v>
      </c>
      <c r="D36" s="87">
        <v>300</v>
      </c>
      <c r="E36" s="198"/>
      <c r="F36" s="199">
        <f t="shared" si="3"/>
        <v>0</v>
      </c>
      <c r="G36" s="200"/>
    </row>
    <row r="37" spans="1:9" ht="12.75" customHeight="1" x14ac:dyDescent="0.25">
      <c r="A37" s="81" t="s">
        <v>60</v>
      </c>
      <c r="B37" s="85" t="s">
        <v>96</v>
      </c>
      <c r="C37" s="86" t="s">
        <v>5</v>
      </c>
      <c r="D37" s="87">
        <v>300</v>
      </c>
      <c r="E37" s="198"/>
      <c r="F37" s="199">
        <f t="shared" si="3"/>
        <v>0</v>
      </c>
      <c r="G37" s="200"/>
    </row>
    <row r="38" spans="1:9" ht="12.75" customHeight="1" x14ac:dyDescent="0.25">
      <c r="A38" s="81">
        <v>919111113</v>
      </c>
      <c r="B38" s="85" t="s">
        <v>118</v>
      </c>
      <c r="C38" s="86" t="s">
        <v>102</v>
      </c>
      <c r="D38" s="89">
        <v>60</v>
      </c>
      <c r="E38" s="197"/>
      <c r="F38" s="199">
        <f t="shared" ref="F38" si="4">D38*E38</f>
        <v>0</v>
      </c>
      <c r="G38" s="200"/>
    </row>
    <row r="39" spans="1:9" ht="12.75" customHeight="1" x14ac:dyDescent="0.25">
      <c r="A39" s="90">
        <v>998229111</v>
      </c>
      <c r="B39" s="91" t="s">
        <v>97</v>
      </c>
      <c r="C39" s="92" t="s">
        <v>7</v>
      </c>
      <c r="D39" s="93">
        <v>49.9</v>
      </c>
      <c r="E39" s="181"/>
      <c r="F39" s="201">
        <f t="shared" si="3"/>
        <v>0</v>
      </c>
      <c r="G39" s="202"/>
    </row>
    <row r="40" spans="1:9" s="63" customFormat="1" ht="15.75" customHeight="1" x14ac:dyDescent="0.25">
      <c r="A40" s="68" t="s">
        <v>134</v>
      </c>
      <c r="B40" s="74" t="s">
        <v>75</v>
      </c>
      <c r="C40" s="49"/>
      <c r="D40" s="52"/>
      <c r="E40" s="169"/>
      <c r="F40" s="171"/>
      <c r="G40" s="172"/>
      <c r="H40" s="172">
        <f>SUM(G44:G121)</f>
        <v>0</v>
      </c>
      <c r="I40" s="99"/>
    </row>
    <row r="41" spans="1:9" s="63" customFormat="1" ht="15.75" customHeight="1" x14ac:dyDescent="0.2">
      <c r="A41" s="46" t="s">
        <v>202</v>
      </c>
      <c r="B41" s="69" t="s">
        <v>76</v>
      </c>
      <c r="C41" s="49"/>
      <c r="D41" s="52"/>
      <c r="E41" s="169"/>
      <c r="F41" s="171"/>
      <c r="G41" s="174"/>
      <c r="H41" s="173"/>
    </row>
    <row r="42" spans="1:9" s="63" customFormat="1" ht="15.75" customHeight="1" x14ac:dyDescent="0.2">
      <c r="A42" s="46"/>
      <c r="B42" s="65" t="s">
        <v>173</v>
      </c>
      <c r="C42" s="49"/>
      <c r="D42" s="52"/>
      <c r="E42" s="169"/>
      <c r="F42" s="171"/>
      <c r="G42" s="174"/>
      <c r="H42" s="173"/>
    </row>
    <row r="43" spans="1:9" s="63" customFormat="1" ht="15.75" customHeight="1" x14ac:dyDescent="0.2">
      <c r="A43" s="46" t="s">
        <v>203</v>
      </c>
      <c r="B43" s="69" t="s">
        <v>54</v>
      </c>
      <c r="C43" s="49"/>
      <c r="D43" s="52"/>
      <c r="E43" s="169"/>
      <c r="F43" s="171"/>
      <c r="G43" s="174"/>
      <c r="H43" s="173"/>
    </row>
    <row r="44" spans="1:9" s="63" customFormat="1" ht="15.75" customHeight="1" x14ac:dyDescent="0.2">
      <c r="A44" s="46"/>
      <c r="B44" s="64" t="s">
        <v>78</v>
      </c>
      <c r="C44" s="49"/>
      <c r="D44" s="52"/>
      <c r="E44" s="169"/>
      <c r="F44" s="171"/>
      <c r="G44" s="174"/>
      <c r="H44" s="173"/>
    </row>
    <row r="45" spans="1:9" s="63" customFormat="1" ht="15.75" customHeight="1" x14ac:dyDescent="0.2">
      <c r="A45" s="46" t="s">
        <v>204</v>
      </c>
      <c r="B45" s="69" t="s">
        <v>136</v>
      </c>
      <c r="C45" s="49"/>
      <c r="D45" s="52"/>
      <c r="E45" s="169"/>
      <c r="F45" s="171"/>
      <c r="G45" s="174">
        <f>SUM(F45:F47)</f>
        <v>0</v>
      </c>
      <c r="H45" s="173"/>
    </row>
    <row r="46" spans="1:9" s="63" customFormat="1" ht="24.75" customHeight="1" x14ac:dyDescent="0.2">
      <c r="A46" s="100">
        <v>129911122</v>
      </c>
      <c r="B46" s="108" t="s">
        <v>103</v>
      </c>
      <c r="C46" s="76" t="s">
        <v>4</v>
      </c>
      <c r="D46" s="77">
        <v>5</v>
      </c>
      <c r="E46" s="175"/>
      <c r="F46" s="203">
        <f t="shared" ref="F46" si="5">D46*E46</f>
        <v>0</v>
      </c>
      <c r="G46" s="177"/>
      <c r="H46" s="173"/>
    </row>
    <row r="47" spans="1:9" s="63" customFormat="1" ht="15" customHeight="1" x14ac:dyDescent="0.2">
      <c r="A47" s="109">
        <v>997221615</v>
      </c>
      <c r="B47" s="110" t="s">
        <v>137</v>
      </c>
      <c r="C47" s="92" t="s">
        <v>7</v>
      </c>
      <c r="D47" s="93">
        <v>7.5</v>
      </c>
      <c r="E47" s="204"/>
      <c r="F47" s="182">
        <f>(D47*E47)</f>
        <v>0</v>
      </c>
      <c r="G47" s="205"/>
      <c r="H47" s="173"/>
    </row>
    <row r="48" spans="1:9" s="63" customFormat="1" ht="21" customHeight="1" x14ac:dyDescent="0.2">
      <c r="A48" s="46" t="s">
        <v>77</v>
      </c>
      <c r="B48" s="69" t="s">
        <v>216</v>
      </c>
      <c r="C48" s="49"/>
      <c r="D48" s="52"/>
      <c r="E48" s="169"/>
      <c r="F48" s="171"/>
      <c r="G48" s="174">
        <f>SUM(F48:F53)</f>
        <v>0</v>
      </c>
      <c r="H48" s="173"/>
    </row>
    <row r="49" spans="1:8" ht="21.75" customHeight="1" x14ac:dyDescent="0.25">
      <c r="A49" s="81" t="s">
        <v>94</v>
      </c>
      <c r="B49" s="78" t="s">
        <v>208</v>
      </c>
      <c r="C49" s="79" t="s">
        <v>7</v>
      </c>
      <c r="D49" s="80">
        <v>2.9</v>
      </c>
      <c r="E49" s="178"/>
      <c r="F49" s="179">
        <f>(D49*E49)</f>
        <v>0</v>
      </c>
      <c r="G49" s="206"/>
    </row>
    <row r="50" spans="1:8" ht="12.75" customHeight="1" x14ac:dyDescent="0.25">
      <c r="A50" s="81">
        <v>122211101</v>
      </c>
      <c r="B50" s="78" t="s">
        <v>209</v>
      </c>
      <c r="C50" s="79" t="s">
        <v>4</v>
      </c>
      <c r="D50" s="80">
        <v>1.72</v>
      </c>
      <c r="E50" s="178"/>
      <c r="F50" s="197">
        <f>(D50*E50)</f>
        <v>0</v>
      </c>
      <c r="G50" s="200"/>
    </row>
    <row r="51" spans="1:8" s="63" customFormat="1" ht="14.25" customHeight="1" x14ac:dyDescent="0.2">
      <c r="A51" s="112">
        <v>162251142</v>
      </c>
      <c r="B51" s="104" t="s">
        <v>106</v>
      </c>
      <c r="C51" s="113" t="s">
        <v>4</v>
      </c>
      <c r="D51" s="84">
        <v>1.72</v>
      </c>
      <c r="E51" s="198"/>
      <c r="F51" s="207">
        <f>E51*D51</f>
        <v>0</v>
      </c>
      <c r="G51" s="206"/>
      <c r="H51" s="173"/>
    </row>
    <row r="52" spans="1:8" s="63" customFormat="1" ht="15.75" customHeight="1" x14ac:dyDescent="0.2">
      <c r="A52" s="82">
        <v>167111101</v>
      </c>
      <c r="B52" s="104" t="s">
        <v>107</v>
      </c>
      <c r="C52" s="113" t="s">
        <v>4</v>
      </c>
      <c r="D52" s="84">
        <v>1.72</v>
      </c>
      <c r="E52" s="198"/>
      <c r="F52" s="207">
        <f>E52*D52</f>
        <v>0</v>
      </c>
      <c r="G52" s="206"/>
      <c r="H52" s="173"/>
    </row>
    <row r="53" spans="1:8" ht="12.75" customHeight="1" x14ac:dyDescent="0.25">
      <c r="A53" s="90">
        <v>998231311</v>
      </c>
      <c r="B53" s="91" t="s">
        <v>97</v>
      </c>
      <c r="C53" s="92" t="s">
        <v>7</v>
      </c>
      <c r="D53" s="93">
        <v>4.62</v>
      </c>
      <c r="E53" s="181"/>
      <c r="F53" s="201">
        <f t="shared" ref="F53" si="6">D53*E53</f>
        <v>0</v>
      </c>
      <c r="G53" s="202"/>
    </row>
    <row r="54" spans="1:8" s="63" customFormat="1" ht="15.75" customHeight="1" x14ac:dyDescent="0.2">
      <c r="A54" s="46">
        <v>1</v>
      </c>
      <c r="B54" s="69" t="s">
        <v>217</v>
      </c>
      <c r="C54" s="70"/>
      <c r="D54" s="62"/>
      <c r="E54" s="174"/>
      <c r="F54" s="174"/>
      <c r="G54" s="174">
        <f>SUM(F54:F59)</f>
        <v>0</v>
      </c>
      <c r="H54" s="173"/>
    </row>
    <row r="55" spans="1:8" s="63" customFormat="1" ht="27.75" customHeight="1" x14ac:dyDescent="0.2">
      <c r="A55" s="100" t="s">
        <v>94</v>
      </c>
      <c r="B55" s="142" t="s">
        <v>105</v>
      </c>
      <c r="C55" s="76" t="s">
        <v>4</v>
      </c>
      <c r="D55" s="77">
        <v>20</v>
      </c>
      <c r="E55" s="175"/>
      <c r="F55" s="176">
        <f>(D55*E55)</f>
        <v>0</v>
      </c>
      <c r="G55" s="177"/>
      <c r="H55" s="173"/>
    </row>
    <row r="56" spans="1:8" s="63" customFormat="1" ht="15.75" customHeight="1" x14ac:dyDescent="0.2">
      <c r="A56" s="112">
        <v>162251142</v>
      </c>
      <c r="B56" s="104" t="s">
        <v>106</v>
      </c>
      <c r="C56" s="113" t="s">
        <v>4</v>
      </c>
      <c r="D56" s="84">
        <v>20</v>
      </c>
      <c r="E56" s="198"/>
      <c r="F56" s="207">
        <f>E56*D56</f>
        <v>0</v>
      </c>
      <c r="G56" s="206"/>
      <c r="H56" s="173"/>
    </row>
    <row r="57" spans="1:8" s="63" customFormat="1" ht="15" customHeight="1" x14ac:dyDescent="0.2">
      <c r="A57" s="82">
        <v>167111101</v>
      </c>
      <c r="B57" s="104" t="s">
        <v>107</v>
      </c>
      <c r="C57" s="113" t="s">
        <v>4</v>
      </c>
      <c r="D57" s="84">
        <v>20</v>
      </c>
      <c r="E57" s="198"/>
      <c r="F57" s="207">
        <f>E57*D57</f>
        <v>0</v>
      </c>
      <c r="G57" s="206"/>
      <c r="H57" s="173"/>
    </row>
    <row r="58" spans="1:8" ht="14.1" customHeight="1" x14ac:dyDescent="0.25">
      <c r="A58" s="81">
        <v>171151101</v>
      </c>
      <c r="B58" s="78" t="s">
        <v>121</v>
      </c>
      <c r="C58" s="79" t="s">
        <v>5</v>
      </c>
      <c r="D58" s="80">
        <v>24</v>
      </c>
      <c r="E58" s="178"/>
      <c r="F58" s="199">
        <f t="shared" ref="F58" si="7">D58*E58</f>
        <v>0</v>
      </c>
      <c r="G58" s="200"/>
    </row>
    <row r="59" spans="1:8" ht="14.1" customHeight="1" x14ac:dyDescent="0.25">
      <c r="A59" s="90">
        <v>998231311</v>
      </c>
      <c r="B59" s="91" t="s">
        <v>97</v>
      </c>
      <c r="C59" s="92" t="s">
        <v>7</v>
      </c>
      <c r="D59" s="93">
        <v>34</v>
      </c>
      <c r="E59" s="181"/>
      <c r="F59" s="201">
        <f t="shared" ref="F59" si="8">D59*E59</f>
        <v>0</v>
      </c>
      <c r="G59" s="202"/>
    </row>
    <row r="60" spans="1:8" s="63" customFormat="1" ht="15.75" customHeight="1" x14ac:dyDescent="0.2">
      <c r="A60" s="46">
        <v>2</v>
      </c>
      <c r="B60" s="47" t="s">
        <v>55</v>
      </c>
      <c r="C60" s="49"/>
      <c r="D60" s="52"/>
      <c r="E60" s="169"/>
      <c r="F60" s="171"/>
      <c r="G60" s="174">
        <f>SUM(F61:F63)</f>
        <v>0</v>
      </c>
      <c r="H60" s="173"/>
    </row>
    <row r="61" spans="1:8" s="63" customFormat="1" ht="15.75" customHeight="1" x14ac:dyDescent="0.2">
      <c r="A61" s="100" t="s">
        <v>94</v>
      </c>
      <c r="B61" s="101" t="s">
        <v>192</v>
      </c>
      <c r="C61" s="76" t="s">
        <v>3</v>
      </c>
      <c r="D61" s="77">
        <v>1</v>
      </c>
      <c r="E61" s="175"/>
      <c r="F61" s="176">
        <f>(D61*E61)</f>
        <v>0</v>
      </c>
      <c r="G61" s="177"/>
      <c r="H61" s="173"/>
    </row>
    <row r="62" spans="1:8" s="63" customFormat="1" ht="23.25" customHeight="1" x14ac:dyDescent="0.2">
      <c r="A62" s="81" t="s">
        <v>60</v>
      </c>
      <c r="B62" s="78" t="s">
        <v>193</v>
      </c>
      <c r="C62" s="79" t="s">
        <v>5</v>
      </c>
      <c r="D62" s="80">
        <v>3</v>
      </c>
      <c r="E62" s="178"/>
      <c r="F62" s="176">
        <f>(D62*E62)</f>
        <v>0</v>
      </c>
      <c r="G62" s="180"/>
      <c r="H62" s="173"/>
    </row>
    <row r="63" spans="1:8" ht="14.1" customHeight="1" x14ac:dyDescent="0.25">
      <c r="A63" s="90">
        <v>998231311</v>
      </c>
      <c r="B63" s="91" t="s">
        <v>97</v>
      </c>
      <c r="C63" s="92" t="s">
        <v>7</v>
      </c>
      <c r="D63" s="93">
        <v>6</v>
      </c>
      <c r="E63" s="181"/>
      <c r="F63" s="201">
        <f t="shared" ref="F63" si="9">D63*E63</f>
        <v>0</v>
      </c>
      <c r="G63" s="202"/>
    </row>
    <row r="64" spans="1:8" s="63" customFormat="1" ht="15.75" customHeight="1" x14ac:dyDescent="0.2">
      <c r="A64" s="46">
        <v>3</v>
      </c>
      <c r="B64" s="47" t="s">
        <v>56</v>
      </c>
      <c r="C64" s="49"/>
      <c r="D64" s="52"/>
      <c r="E64" s="169"/>
      <c r="F64" s="171"/>
      <c r="G64" s="174">
        <f>SUM(F65:F67)</f>
        <v>0</v>
      </c>
      <c r="H64" s="173"/>
    </row>
    <row r="65" spans="1:8" s="63" customFormat="1" ht="15.75" customHeight="1" x14ac:dyDescent="0.2">
      <c r="A65" s="100" t="s">
        <v>94</v>
      </c>
      <c r="B65" s="101" t="s">
        <v>57</v>
      </c>
      <c r="C65" s="76" t="s">
        <v>3</v>
      </c>
      <c r="D65" s="77">
        <v>1</v>
      </c>
      <c r="E65" s="175"/>
      <c r="F65" s="176">
        <f>(D65*E65)</f>
        <v>0</v>
      </c>
      <c r="G65" s="177"/>
      <c r="H65" s="173"/>
    </row>
    <row r="66" spans="1:8" s="63" customFormat="1" ht="15.75" customHeight="1" x14ac:dyDescent="0.2">
      <c r="A66" s="81" t="s">
        <v>60</v>
      </c>
      <c r="B66" s="78" t="s">
        <v>138</v>
      </c>
      <c r="C66" s="79" t="s">
        <v>3</v>
      </c>
      <c r="D66" s="80">
        <v>1</v>
      </c>
      <c r="E66" s="178"/>
      <c r="F66" s="179">
        <f>(D66*E66)</f>
        <v>0</v>
      </c>
      <c r="G66" s="180"/>
      <c r="H66" s="173"/>
    </row>
    <row r="67" spans="1:8" ht="14.1" customHeight="1" x14ac:dyDescent="0.25">
      <c r="A67" s="90">
        <v>998231311</v>
      </c>
      <c r="B67" s="91" t="s">
        <v>97</v>
      </c>
      <c r="C67" s="92" t="s">
        <v>7</v>
      </c>
      <c r="D67" s="93">
        <v>5</v>
      </c>
      <c r="E67" s="181"/>
      <c r="F67" s="201">
        <f t="shared" ref="F67" si="10">D67*E67</f>
        <v>0</v>
      </c>
      <c r="G67" s="202"/>
    </row>
    <row r="68" spans="1:8" s="63" customFormat="1" ht="40.5" customHeight="1" x14ac:dyDescent="0.2">
      <c r="A68" s="46">
        <v>4</v>
      </c>
      <c r="B68" s="53" t="s">
        <v>218</v>
      </c>
      <c r="C68" s="49"/>
      <c r="D68" s="52"/>
      <c r="E68" s="169"/>
      <c r="F68" s="171"/>
      <c r="G68" s="174">
        <f>SUM(F69:F70)</f>
        <v>0</v>
      </c>
      <c r="H68" s="173"/>
    </row>
    <row r="69" spans="1:8" s="63" customFormat="1" ht="33.75" customHeight="1" x14ac:dyDescent="0.2">
      <c r="A69" s="100" t="s">
        <v>94</v>
      </c>
      <c r="B69" s="101" t="s">
        <v>59</v>
      </c>
      <c r="C69" s="76" t="s">
        <v>3</v>
      </c>
      <c r="D69" s="77">
        <v>1</v>
      </c>
      <c r="E69" s="175"/>
      <c r="F69" s="176">
        <f>(D69*E69)</f>
        <v>0</v>
      </c>
      <c r="G69" s="208"/>
      <c r="H69" s="173"/>
    </row>
    <row r="70" spans="1:8" s="63" customFormat="1" ht="15.75" customHeight="1" x14ac:dyDescent="0.2">
      <c r="A70" s="90" t="s">
        <v>60</v>
      </c>
      <c r="B70" s="91" t="s">
        <v>64</v>
      </c>
      <c r="C70" s="92" t="s">
        <v>3</v>
      </c>
      <c r="D70" s="93">
        <v>1</v>
      </c>
      <c r="E70" s="181"/>
      <c r="F70" s="182">
        <f>(D70*E70)</f>
        <v>0</v>
      </c>
      <c r="G70" s="209"/>
      <c r="H70" s="173"/>
    </row>
    <row r="71" spans="1:8" s="63" customFormat="1" ht="15.75" customHeight="1" x14ac:dyDescent="0.2">
      <c r="A71" s="46">
        <v>5</v>
      </c>
      <c r="B71" s="47" t="s">
        <v>58</v>
      </c>
      <c r="C71" s="49"/>
      <c r="D71" s="52"/>
      <c r="E71" s="169"/>
      <c r="F71" s="171"/>
      <c r="G71" s="174">
        <f>SUM(F72:F85)</f>
        <v>0</v>
      </c>
      <c r="H71" s="173"/>
    </row>
    <row r="72" spans="1:8" s="63" customFormat="1" ht="28.5" customHeight="1" x14ac:dyDescent="0.2">
      <c r="A72" s="100" t="s">
        <v>94</v>
      </c>
      <c r="B72" s="101" t="s">
        <v>171</v>
      </c>
      <c r="C72" s="76" t="s">
        <v>3</v>
      </c>
      <c r="D72" s="77">
        <v>1</v>
      </c>
      <c r="E72" s="175"/>
      <c r="F72" s="176">
        <f>(D72*E72)</f>
        <v>0</v>
      </c>
      <c r="G72" s="177"/>
      <c r="H72" s="173"/>
    </row>
    <row r="73" spans="1:8" s="63" customFormat="1" ht="13.5" customHeight="1" x14ac:dyDescent="0.2">
      <c r="A73" s="81"/>
      <c r="B73" s="78" t="s">
        <v>195</v>
      </c>
      <c r="C73" s="79"/>
      <c r="D73" s="80"/>
      <c r="E73" s="178"/>
      <c r="F73" s="179"/>
      <c r="G73" s="180"/>
      <c r="H73" s="173"/>
    </row>
    <row r="74" spans="1:8" ht="12.75" customHeight="1" x14ac:dyDescent="0.25">
      <c r="A74" s="81">
        <v>122211101</v>
      </c>
      <c r="B74" s="78" t="s">
        <v>104</v>
      </c>
      <c r="C74" s="79" t="s">
        <v>4</v>
      </c>
      <c r="D74" s="80">
        <v>3.75</v>
      </c>
      <c r="E74" s="178"/>
      <c r="F74" s="197">
        <f>(D74*E74)</f>
        <v>0</v>
      </c>
      <c r="G74" s="200"/>
    </row>
    <row r="75" spans="1:8" s="63" customFormat="1" ht="15.75" customHeight="1" x14ac:dyDescent="0.2">
      <c r="A75" s="112">
        <v>162251142</v>
      </c>
      <c r="B75" s="104" t="s">
        <v>106</v>
      </c>
      <c r="C75" s="113" t="s">
        <v>4</v>
      </c>
      <c r="D75" s="84">
        <v>3.75</v>
      </c>
      <c r="E75" s="198"/>
      <c r="F75" s="207">
        <f>E75*D75</f>
        <v>0</v>
      </c>
      <c r="G75" s="206"/>
      <c r="H75" s="173"/>
    </row>
    <row r="76" spans="1:8" s="63" customFormat="1" ht="15" customHeight="1" x14ac:dyDescent="0.2">
      <c r="A76" s="82">
        <v>167111101</v>
      </c>
      <c r="B76" s="104" t="s">
        <v>107</v>
      </c>
      <c r="C76" s="113" t="s">
        <v>4</v>
      </c>
      <c r="D76" s="84">
        <v>3.75</v>
      </c>
      <c r="E76" s="198"/>
      <c r="F76" s="207">
        <f>E76*D76</f>
        <v>0</v>
      </c>
      <c r="G76" s="206"/>
      <c r="H76" s="173"/>
    </row>
    <row r="77" spans="1:8" ht="15" customHeight="1" x14ac:dyDescent="0.25">
      <c r="A77" s="81" t="s">
        <v>94</v>
      </c>
      <c r="B77" s="78" t="s">
        <v>109</v>
      </c>
      <c r="C77" s="79" t="s">
        <v>5</v>
      </c>
      <c r="D77" s="80">
        <v>37.5</v>
      </c>
      <c r="E77" s="178"/>
      <c r="F77" s="197">
        <f>(D77*E77)</f>
        <v>0</v>
      </c>
      <c r="G77" s="200"/>
      <c r="H77" s="210"/>
    </row>
    <row r="78" spans="1:8" ht="12.75" customHeight="1" x14ac:dyDescent="0.25">
      <c r="A78" s="81">
        <v>564851112</v>
      </c>
      <c r="B78" s="85" t="s">
        <v>139</v>
      </c>
      <c r="C78" s="86" t="s">
        <v>5</v>
      </c>
      <c r="D78" s="87">
        <v>37.5</v>
      </c>
      <c r="E78" s="198"/>
      <c r="F78" s="199">
        <f t="shared" ref="F78" si="11">D78*E78</f>
        <v>0</v>
      </c>
      <c r="G78" s="200"/>
    </row>
    <row r="79" spans="1:8" ht="14.1" customHeight="1" x14ac:dyDescent="0.25">
      <c r="A79" s="81">
        <v>594611112</v>
      </c>
      <c r="B79" s="85" t="s">
        <v>108</v>
      </c>
      <c r="C79" s="86" t="s">
        <v>5</v>
      </c>
      <c r="D79" s="87">
        <v>37.5</v>
      </c>
      <c r="E79" s="198"/>
      <c r="F79" s="199">
        <f t="shared" ref="F79:F82" si="12">D79*E79</f>
        <v>0</v>
      </c>
      <c r="G79" s="200"/>
    </row>
    <row r="80" spans="1:8" ht="14.1" customHeight="1" x14ac:dyDescent="0.25">
      <c r="A80" s="81">
        <v>599432111</v>
      </c>
      <c r="B80" s="85" t="s">
        <v>189</v>
      </c>
      <c r="C80" s="86" t="s">
        <v>5</v>
      </c>
      <c r="D80" s="87">
        <v>37.5</v>
      </c>
      <c r="E80" s="198"/>
      <c r="F80" s="199">
        <f t="shared" si="12"/>
        <v>0</v>
      </c>
      <c r="G80" s="200"/>
    </row>
    <row r="81" spans="1:8" ht="14.1" customHeight="1" x14ac:dyDescent="0.25">
      <c r="A81" s="81" t="s">
        <v>94</v>
      </c>
      <c r="B81" s="85" t="s">
        <v>190</v>
      </c>
      <c r="C81" s="86" t="s">
        <v>7</v>
      </c>
      <c r="D81" s="87">
        <v>0.9</v>
      </c>
      <c r="E81" s="198"/>
      <c r="F81" s="199">
        <f t="shared" si="12"/>
        <v>0</v>
      </c>
      <c r="G81" s="200"/>
    </row>
    <row r="82" spans="1:8" ht="14.1" customHeight="1" x14ac:dyDescent="0.25">
      <c r="A82" s="81">
        <v>998231311</v>
      </c>
      <c r="B82" s="78" t="s">
        <v>97</v>
      </c>
      <c r="C82" s="79" t="s">
        <v>7</v>
      </c>
      <c r="D82" s="80">
        <v>16.5</v>
      </c>
      <c r="E82" s="178"/>
      <c r="F82" s="199">
        <f t="shared" si="12"/>
        <v>0</v>
      </c>
      <c r="G82" s="200"/>
    </row>
    <row r="83" spans="1:8" s="63" customFormat="1" ht="15.75" customHeight="1" x14ac:dyDescent="0.2">
      <c r="A83" s="81" t="s">
        <v>94</v>
      </c>
      <c r="B83" s="78" t="s">
        <v>65</v>
      </c>
      <c r="C83" s="79" t="s">
        <v>7</v>
      </c>
      <c r="D83" s="80">
        <v>1.4</v>
      </c>
      <c r="E83" s="178"/>
      <c r="F83" s="179">
        <f>(D83*E83)</f>
        <v>0</v>
      </c>
      <c r="G83" s="180"/>
      <c r="H83" s="173"/>
    </row>
    <row r="84" spans="1:8" s="63" customFormat="1" ht="15.75" customHeight="1" x14ac:dyDescent="0.2">
      <c r="A84" s="81" t="s">
        <v>60</v>
      </c>
      <c r="B84" s="78" t="s">
        <v>110</v>
      </c>
      <c r="C84" s="79" t="s">
        <v>36</v>
      </c>
      <c r="D84" s="80">
        <v>1</v>
      </c>
      <c r="E84" s="178"/>
      <c r="F84" s="179">
        <f>(D84*E84)</f>
        <v>0</v>
      </c>
      <c r="G84" s="180"/>
      <c r="H84" s="173"/>
    </row>
    <row r="85" spans="1:8" s="63" customFormat="1" ht="23.25" customHeight="1" x14ac:dyDescent="0.2">
      <c r="A85" s="81" t="s">
        <v>94</v>
      </c>
      <c r="B85" s="78" t="s">
        <v>89</v>
      </c>
      <c r="C85" s="79" t="s">
        <v>3</v>
      </c>
      <c r="D85" s="80">
        <v>4</v>
      </c>
      <c r="E85" s="178"/>
      <c r="F85" s="179">
        <f>(D85*E85)</f>
        <v>0</v>
      </c>
      <c r="G85" s="180"/>
      <c r="H85" s="173"/>
    </row>
    <row r="86" spans="1:8" s="63" customFormat="1" ht="52.5" customHeight="1" x14ac:dyDescent="0.2">
      <c r="A86" s="46">
        <v>6</v>
      </c>
      <c r="B86" s="47" t="s">
        <v>194</v>
      </c>
      <c r="C86" s="49"/>
      <c r="D86" s="52"/>
      <c r="E86" s="169"/>
      <c r="F86" s="171"/>
      <c r="G86" s="174">
        <f>SUM(F87:F94)</f>
        <v>0</v>
      </c>
      <c r="H86" s="173"/>
    </row>
    <row r="87" spans="1:8" s="63" customFormat="1" ht="22.5" customHeight="1" x14ac:dyDescent="0.2">
      <c r="A87" s="100" t="s">
        <v>94</v>
      </c>
      <c r="B87" s="101" t="s">
        <v>124</v>
      </c>
      <c r="C87" s="76" t="s">
        <v>6</v>
      </c>
      <c r="D87" s="77">
        <v>25.6</v>
      </c>
      <c r="E87" s="175"/>
      <c r="F87" s="176">
        <f>(D87*E87)</f>
        <v>0</v>
      </c>
      <c r="G87" s="208"/>
      <c r="H87" s="173"/>
    </row>
    <row r="88" spans="1:8" s="63" customFormat="1" ht="15.75" customHeight="1" x14ac:dyDescent="0.2">
      <c r="A88" s="81" t="s">
        <v>94</v>
      </c>
      <c r="B88" s="78" t="s">
        <v>79</v>
      </c>
      <c r="C88" s="79" t="s">
        <v>7</v>
      </c>
      <c r="D88" s="80">
        <v>2</v>
      </c>
      <c r="E88" s="178"/>
      <c r="F88" s="179">
        <f>(D88*E88)</f>
        <v>0</v>
      </c>
      <c r="G88" s="180"/>
      <c r="H88" s="173"/>
    </row>
    <row r="89" spans="1:8" s="63" customFormat="1" ht="15.75" customHeight="1" x14ac:dyDescent="0.2">
      <c r="A89" s="81" t="s">
        <v>60</v>
      </c>
      <c r="B89" s="78" t="s">
        <v>127</v>
      </c>
      <c r="C89" s="79" t="s">
        <v>36</v>
      </c>
      <c r="D89" s="80">
        <v>1</v>
      </c>
      <c r="E89" s="178"/>
      <c r="F89" s="179">
        <f>(D89*E89)</f>
        <v>0</v>
      </c>
      <c r="G89" s="180"/>
      <c r="H89" s="173"/>
    </row>
    <row r="90" spans="1:8" s="63" customFormat="1" ht="14.25" customHeight="1" x14ac:dyDescent="0.2">
      <c r="A90" s="81" t="s">
        <v>94</v>
      </c>
      <c r="B90" s="78" t="s">
        <v>235</v>
      </c>
      <c r="C90" s="79" t="s">
        <v>7</v>
      </c>
      <c r="D90" s="80">
        <v>7.3</v>
      </c>
      <c r="E90" s="178"/>
      <c r="F90" s="179">
        <f>(D90*E90)</f>
        <v>0</v>
      </c>
      <c r="G90" s="206"/>
      <c r="H90" s="173"/>
    </row>
    <row r="91" spans="1:8" ht="12.75" customHeight="1" x14ac:dyDescent="0.25">
      <c r="A91" s="81">
        <v>998231311</v>
      </c>
      <c r="B91" s="78" t="s">
        <v>97</v>
      </c>
      <c r="C91" s="79" t="s">
        <v>7</v>
      </c>
      <c r="D91" s="80">
        <v>3</v>
      </c>
      <c r="E91" s="178"/>
      <c r="F91" s="199">
        <f t="shared" ref="F91" si="13">D91*E91</f>
        <v>0</v>
      </c>
      <c r="G91" s="200"/>
    </row>
    <row r="92" spans="1:8" ht="63" customHeight="1" x14ac:dyDescent="0.25">
      <c r="A92" s="81" t="s">
        <v>94</v>
      </c>
      <c r="B92" s="78" t="s">
        <v>80</v>
      </c>
      <c r="C92" s="79" t="s">
        <v>3</v>
      </c>
      <c r="D92" s="80">
        <v>1</v>
      </c>
      <c r="E92" s="178"/>
      <c r="F92" s="179">
        <f>(D92*E92)</f>
        <v>0</v>
      </c>
      <c r="G92" s="206"/>
    </row>
    <row r="93" spans="1:8" ht="15" customHeight="1" x14ac:dyDescent="0.25">
      <c r="A93" s="81" t="s">
        <v>60</v>
      </c>
      <c r="B93" s="78" t="s">
        <v>111</v>
      </c>
      <c r="C93" s="79" t="s">
        <v>3</v>
      </c>
      <c r="D93" s="80">
        <v>1</v>
      </c>
      <c r="E93" s="178"/>
      <c r="F93" s="179">
        <f>(D93*E93)</f>
        <v>0</v>
      </c>
      <c r="G93" s="206"/>
    </row>
    <row r="94" spans="1:8" ht="12.75" customHeight="1" x14ac:dyDescent="0.25">
      <c r="A94" s="90">
        <v>998231311</v>
      </c>
      <c r="B94" s="91" t="s">
        <v>97</v>
      </c>
      <c r="C94" s="92" t="s">
        <v>7</v>
      </c>
      <c r="D94" s="93">
        <v>4</v>
      </c>
      <c r="E94" s="181"/>
      <c r="F94" s="201">
        <f t="shared" ref="F94" si="14">D94*E94</f>
        <v>0</v>
      </c>
      <c r="G94" s="202"/>
    </row>
    <row r="95" spans="1:8" ht="50.25" customHeight="1" x14ac:dyDescent="0.25">
      <c r="A95" s="46">
        <v>7</v>
      </c>
      <c r="B95" s="47" t="s">
        <v>219</v>
      </c>
      <c r="C95" s="49"/>
      <c r="D95" s="52"/>
      <c r="E95" s="169"/>
      <c r="F95" s="171"/>
      <c r="G95" s="174">
        <f>SUM(F96:F103)</f>
        <v>0</v>
      </c>
    </row>
    <row r="96" spans="1:8" ht="24" customHeight="1" x14ac:dyDescent="0.25">
      <c r="A96" s="100" t="s">
        <v>94</v>
      </c>
      <c r="B96" s="101" t="s">
        <v>125</v>
      </c>
      <c r="C96" s="76" t="s">
        <v>6</v>
      </c>
      <c r="D96" s="77">
        <v>22.5</v>
      </c>
      <c r="E96" s="175"/>
      <c r="F96" s="176">
        <f>(D96*E96)</f>
        <v>0</v>
      </c>
      <c r="G96" s="208"/>
    </row>
    <row r="97" spans="1:8" ht="13.5" customHeight="1" x14ac:dyDescent="0.25">
      <c r="A97" s="81" t="s">
        <v>94</v>
      </c>
      <c r="B97" s="78" t="s">
        <v>220</v>
      </c>
      <c r="C97" s="79" t="s">
        <v>7</v>
      </c>
      <c r="D97" s="80">
        <v>2</v>
      </c>
      <c r="E97" s="178"/>
      <c r="F97" s="179">
        <f>(D97*E97)</f>
        <v>0</v>
      </c>
      <c r="G97" s="206"/>
    </row>
    <row r="98" spans="1:8" s="63" customFormat="1" ht="15.75" customHeight="1" x14ac:dyDescent="0.2">
      <c r="A98" s="81" t="s">
        <v>60</v>
      </c>
      <c r="B98" s="78" t="s">
        <v>110</v>
      </c>
      <c r="C98" s="79" t="s">
        <v>36</v>
      </c>
      <c r="D98" s="80">
        <v>1</v>
      </c>
      <c r="E98" s="178"/>
      <c r="F98" s="179">
        <f>(D98*E98)</f>
        <v>0</v>
      </c>
      <c r="G98" s="180"/>
      <c r="H98" s="173"/>
    </row>
    <row r="99" spans="1:8" ht="21.75" customHeight="1" x14ac:dyDescent="0.25">
      <c r="A99" s="81" t="s">
        <v>94</v>
      </c>
      <c r="B99" s="78" t="s">
        <v>221</v>
      </c>
      <c r="C99" s="79" t="s">
        <v>7</v>
      </c>
      <c r="D99" s="80">
        <v>35</v>
      </c>
      <c r="E99" s="178"/>
      <c r="F99" s="179">
        <f>(D99*E99)</f>
        <v>0</v>
      </c>
      <c r="G99" s="206"/>
    </row>
    <row r="100" spans="1:8" ht="12.75" customHeight="1" x14ac:dyDescent="0.25">
      <c r="A100" s="81">
        <v>122211101</v>
      </c>
      <c r="B100" s="78" t="s">
        <v>104</v>
      </c>
      <c r="C100" s="79" t="s">
        <v>4</v>
      </c>
      <c r="D100" s="80">
        <v>3</v>
      </c>
      <c r="E100" s="178"/>
      <c r="F100" s="197">
        <f>(D100*E100)</f>
        <v>0</v>
      </c>
      <c r="G100" s="200"/>
    </row>
    <row r="101" spans="1:8" s="63" customFormat="1" ht="14.25" customHeight="1" x14ac:dyDescent="0.2">
      <c r="A101" s="112">
        <v>162251142</v>
      </c>
      <c r="B101" s="104" t="s">
        <v>106</v>
      </c>
      <c r="C101" s="113" t="s">
        <v>4</v>
      </c>
      <c r="D101" s="84">
        <v>3</v>
      </c>
      <c r="E101" s="198"/>
      <c r="F101" s="207">
        <f>E101*D101</f>
        <v>0</v>
      </c>
      <c r="G101" s="206"/>
      <c r="H101" s="173"/>
    </row>
    <row r="102" spans="1:8" s="63" customFormat="1" ht="15.75" customHeight="1" x14ac:dyDescent="0.2">
      <c r="A102" s="82">
        <v>167111101</v>
      </c>
      <c r="B102" s="104" t="s">
        <v>107</v>
      </c>
      <c r="C102" s="113" t="s">
        <v>4</v>
      </c>
      <c r="D102" s="84">
        <v>3</v>
      </c>
      <c r="E102" s="198"/>
      <c r="F102" s="207">
        <f>E102*D102</f>
        <v>0</v>
      </c>
      <c r="G102" s="206"/>
      <c r="H102" s="173"/>
    </row>
    <row r="103" spans="1:8" ht="12.75" customHeight="1" x14ac:dyDescent="0.25">
      <c r="A103" s="90">
        <v>998231311</v>
      </c>
      <c r="B103" s="91" t="s">
        <v>97</v>
      </c>
      <c r="C103" s="92" t="s">
        <v>7</v>
      </c>
      <c r="D103" s="93">
        <v>37</v>
      </c>
      <c r="E103" s="181"/>
      <c r="F103" s="201">
        <f t="shared" ref="F103" si="15">D103*E103</f>
        <v>0</v>
      </c>
      <c r="G103" s="202"/>
    </row>
    <row r="104" spans="1:8" ht="24.75" customHeight="1" x14ac:dyDescent="0.25">
      <c r="A104" s="49"/>
      <c r="B104" s="47" t="s">
        <v>112</v>
      </c>
      <c r="C104" s="49"/>
      <c r="D104" s="52"/>
      <c r="E104" s="169"/>
      <c r="F104" s="171"/>
      <c r="G104" s="174">
        <f>SUM(F105:F110)</f>
        <v>0</v>
      </c>
    </row>
    <row r="105" spans="1:8" ht="16.5" customHeight="1" x14ac:dyDescent="0.25">
      <c r="A105" s="100" t="s">
        <v>94</v>
      </c>
      <c r="B105" s="101" t="s">
        <v>84</v>
      </c>
      <c r="C105" s="76" t="s">
        <v>3</v>
      </c>
      <c r="D105" s="77">
        <v>1</v>
      </c>
      <c r="E105" s="175"/>
      <c r="F105" s="176">
        <f t="shared" ref="F105:F114" si="16">(D105*E105)</f>
        <v>0</v>
      </c>
      <c r="G105" s="208"/>
    </row>
    <row r="106" spans="1:8" ht="15.75" customHeight="1" x14ac:dyDescent="0.25">
      <c r="A106" s="81" t="s">
        <v>94</v>
      </c>
      <c r="B106" s="78" t="s">
        <v>81</v>
      </c>
      <c r="C106" s="79" t="s">
        <v>3</v>
      </c>
      <c r="D106" s="80">
        <v>1</v>
      </c>
      <c r="E106" s="178"/>
      <c r="F106" s="179">
        <f t="shared" si="16"/>
        <v>0</v>
      </c>
      <c r="G106" s="206"/>
    </row>
    <row r="107" spans="1:8" ht="15" customHeight="1" x14ac:dyDescent="0.25">
      <c r="A107" s="81" t="s">
        <v>94</v>
      </c>
      <c r="B107" s="78" t="s">
        <v>82</v>
      </c>
      <c r="C107" s="79" t="s">
        <v>3</v>
      </c>
      <c r="D107" s="80">
        <v>1</v>
      </c>
      <c r="E107" s="178"/>
      <c r="F107" s="179">
        <f t="shared" si="16"/>
        <v>0</v>
      </c>
      <c r="G107" s="206"/>
    </row>
    <row r="108" spans="1:8" ht="17.25" customHeight="1" x14ac:dyDescent="0.25">
      <c r="A108" s="81" t="s">
        <v>94</v>
      </c>
      <c r="B108" s="78" t="s">
        <v>83</v>
      </c>
      <c r="C108" s="79" t="s">
        <v>3</v>
      </c>
      <c r="D108" s="80">
        <v>1</v>
      </c>
      <c r="E108" s="178"/>
      <c r="F108" s="179">
        <f t="shared" si="16"/>
        <v>0</v>
      </c>
      <c r="G108" s="206"/>
    </row>
    <row r="109" spans="1:8" ht="15.75" customHeight="1" x14ac:dyDescent="0.25">
      <c r="A109" s="81" t="s">
        <v>94</v>
      </c>
      <c r="B109" s="78" t="s">
        <v>85</v>
      </c>
      <c r="C109" s="79" t="s">
        <v>3</v>
      </c>
      <c r="D109" s="80">
        <v>1</v>
      </c>
      <c r="E109" s="178"/>
      <c r="F109" s="179">
        <f t="shared" si="16"/>
        <v>0</v>
      </c>
      <c r="G109" s="206"/>
    </row>
    <row r="110" spans="1:8" ht="12.75" customHeight="1" x14ac:dyDescent="0.25">
      <c r="A110" s="90">
        <v>998231311</v>
      </c>
      <c r="B110" s="91" t="s">
        <v>97</v>
      </c>
      <c r="C110" s="92" t="s">
        <v>7</v>
      </c>
      <c r="D110" s="93">
        <v>10</v>
      </c>
      <c r="E110" s="181"/>
      <c r="F110" s="201">
        <f t="shared" ref="F110" si="17">D110*E110</f>
        <v>0</v>
      </c>
      <c r="G110" s="202"/>
    </row>
    <row r="111" spans="1:8" ht="60" customHeight="1" x14ac:dyDescent="0.25">
      <c r="A111" s="46">
        <v>8</v>
      </c>
      <c r="B111" s="47" t="s">
        <v>222</v>
      </c>
      <c r="C111" s="49" t="s">
        <v>3</v>
      </c>
      <c r="D111" s="52">
        <v>1</v>
      </c>
      <c r="E111" s="169"/>
      <c r="F111" s="171">
        <f t="shared" si="16"/>
        <v>0</v>
      </c>
      <c r="G111" s="211">
        <f>SUM(F111:F119)</f>
        <v>0</v>
      </c>
    </row>
    <row r="112" spans="1:8" ht="15.75" customHeight="1" x14ac:dyDescent="0.25">
      <c r="A112" s="100" t="s">
        <v>60</v>
      </c>
      <c r="B112" s="101" t="s">
        <v>223</v>
      </c>
      <c r="C112" s="76" t="s">
        <v>3</v>
      </c>
      <c r="D112" s="77">
        <v>1</v>
      </c>
      <c r="E112" s="175"/>
      <c r="F112" s="176">
        <f t="shared" si="16"/>
        <v>0</v>
      </c>
      <c r="G112" s="208"/>
    </row>
    <row r="113" spans="1:8" ht="15.75" customHeight="1" x14ac:dyDescent="0.25">
      <c r="A113" s="81" t="s">
        <v>94</v>
      </c>
      <c r="B113" s="78" t="s">
        <v>126</v>
      </c>
      <c r="C113" s="79" t="s">
        <v>7</v>
      </c>
      <c r="D113" s="80">
        <v>5.78</v>
      </c>
      <c r="E113" s="178"/>
      <c r="F113" s="179">
        <f t="shared" si="16"/>
        <v>0</v>
      </c>
      <c r="G113" s="206"/>
    </row>
    <row r="114" spans="1:8" ht="12.75" customHeight="1" x14ac:dyDescent="0.25">
      <c r="A114" s="81">
        <v>122211101</v>
      </c>
      <c r="B114" s="78" t="s">
        <v>104</v>
      </c>
      <c r="C114" s="79" t="s">
        <v>4</v>
      </c>
      <c r="D114" s="80">
        <v>4</v>
      </c>
      <c r="E114" s="178"/>
      <c r="F114" s="197">
        <f t="shared" si="16"/>
        <v>0</v>
      </c>
      <c r="G114" s="200"/>
    </row>
    <row r="115" spans="1:8" s="63" customFormat="1" ht="14.25" customHeight="1" x14ac:dyDescent="0.2">
      <c r="A115" s="112">
        <v>162251142</v>
      </c>
      <c r="B115" s="104" t="s">
        <v>106</v>
      </c>
      <c r="C115" s="113" t="s">
        <v>4</v>
      </c>
      <c r="D115" s="84">
        <v>4</v>
      </c>
      <c r="E115" s="198"/>
      <c r="F115" s="207">
        <f>E115*D115</f>
        <v>0</v>
      </c>
      <c r="G115" s="206"/>
      <c r="H115" s="173"/>
    </row>
    <row r="116" spans="1:8" s="63" customFormat="1" ht="15.75" customHeight="1" x14ac:dyDescent="0.2">
      <c r="A116" s="82">
        <v>167111101</v>
      </c>
      <c r="B116" s="104" t="s">
        <v>107</v>
      </c>
      <c r="C116" s="113" t="s">
        <v>4</v>
      </c>
      <c r="D116" s="84">
        <v>4</v>
      </c>
      <c r="E116" s="198"/>
      <c r="F116" s="207">
        <f>E116*D116</f>
        <v>0</v>
      </c>
      <c r="G116" s="206"/>
      <c r="H116" s="173"/>
    </row>
    <row r="117" spans="1:8" ht="15" customHeight="1" x14ac:dyDescent="0.25">
      <c r="A117" s="81" t="s">
        <v>94</v>
      </c>
      <c r="B117" s="78" t="s">
        <v>113</v>
      </c>
      <c r="C117" s="79" t="s">
        <v>6</v>
      </c>
      <c r="D117" s="80">
        <v>23</v>
      </c>
      <c r="E117" s="178"/>
      <c r="F117" s="179">
        <f>(D117*E117)</f>
        <v>0</v>
      </c>
      <c r="G117" s="206"/>
    </row>
    <row r="118" spans="1:8" s="63" customFormat="1" ht="12.75" customHeight="1" x14ac:dyDescent="0.2">
      <c r="A118" s="81" t="s">
        <v>60</v>
      </c>
      <c r="B118" s="78" t="s">
        <v>64</v>
      </c>
      <c r="C118" s="79" t="s">
        <v>3</v>
      </c>
      <c r="D118" s="80">
        <v>1</v>
      </c>
      <c r="E118" s="178"/>
      <c r="F118" s="179">
        <f>(D118*E118)</f>
        <v>0</v>
      </c>
      <c r="G118" s="180"/>
      <c r="H118" s="173"/>
    </row>
    <row r="119" spans="1:8" ht="12.75" customHeight="1" x14ac:dyDescent="0.25">
      <c r="A119" s="90">
        <v>998231311</v>
      </c>
      <c r="B119" s="91" t="s">
        <v>97</v>
      </c>
      <c r="C119" s="92" t="s">
        <v>7</v>
      </c>
      <c r="D119" s="93">
        <v>15</v>
      </c>
      <c r="E119" s="181"/>
      <c r="F119" s="201">
        <f t="shared" ref="F119" si="18">D119*E119</f>
        <v>0</v>
      </c>
      <c r="G119" s="202"/>
    </row>
    <row r="120" spans="1:8" ht="39" customHeight="1" x14ac:dyDescent="0.25">
      <c r="A120" s="46">
        <v>9</v>
      </c>
      <c r="B120" s="47" t="s">
        <v>191</v>
      </c>
      <c r="C120" s="49"/>
      <c r="D120" s="52"/>
      <c r="E120" s="169"/>
      <c r="F120" s="171"/>
      <c r="G120" s="174">
        <f>SUM(F120:F122)</f>
        <v>0</v>
      </c>
    </row>
    <row r="121" spans="1:8" ht="26.25" customHeight="1" x14ac:dyDescent="0.25">
      <c r="A121" s="81" t="s">
        <v>94</v>
      </c>
      <c r="B121" s="78" t="s">
        <v>157</v>
      </c>
      <c r="C121" s="79" t="s">
        <v>3</v>
      </c>
      <c r="D121" s="80">
        <v>15</v>
      </c>
      <c r="E121" s="178"/>
      <c r="F121" s="179">
        <f>(D121*E121)</f>
        <v>0</v>
      </c>
      <c r="G121" s="208"/>
    </row>
    <row r="122" spans="1:8" ht="12.75" customHeight="1" x14ac:dyDescent="0.25">
      <c r="A122" s="90">
        <v>998231311</v>
      </c>
      <c r="B122" s="91" t="s">
        <v>97</v>
      </c>
      <c r="C122" s="92" t="s">
        <v>7</v>
      </c>
      <c r="D122" s="93">
        <v>3</v>
      </c>
      <c r="E122" s="181"/>
      <c r="F122" s="201">
        <f t="shared" ref="F122" si="19">D122*E122</f>
        <v>0</v>
      </c>
      <c r="G122" s="212"/>
    </row>
    <row r="123" spans="1:8" ht="15" customHeight="1" x14ac:dyDescent="0.25">
      <c r="A123" s="68" t="s">
        <v>86</v>
      </c>
      <c r="B123" s="116" t="s">
        <v>87</v>
      </c>
      <c r="C123" s="66"/>
      <c r="D123" s="67"/>
      <c r="E123" s="213"/>
      <c r="F123" s="214"/>
      <c r="H123" s="172">
        <f>SUM(G123:G166)</f>
        <v>0</v>
      </c>
    </row>
    <row r="124" spans="1:8" ht="24.75" customHeight="1" x14ac:dyDescent="0.25">
      <c r="A124" s="66"/>
      <c r="B124" s="53" t="s">
        <v>166</v>
      </c>
      <c r="C124" s="66"/>
      <c r="D124" s="67"/>
      <c r="E124" s="213"/>
      <c r="F124" s="214"/>
      <c r="G124" s="174">
        <f>SUM(F125:F162)</f>
        <v>0</v>
      </c>
    </row>
    <row r="125" spans="1:8" s="63" customFormat="1" ht="15" customHeight="1" x14ac:dyDescent="0.2">
      <c r="A125" s="82" t="s">
        <v>60</v>
      </c>
      <c r="B125" s="83" t="s">
        <v>185</v>
      </c>
      <c r="C125" s="79" t="s">
        <v>5</v>
      </c>
      <c r="D125" s="80">
        <v>32.4</v>
      </c>
      <c r="E125" s="197"/>
      <c r="F125" s="179">
        <f t="shared" ref="F125:F127" si="20">(D125*E125)</f>
        <v>0</v>
      </c>
      <c r="G125" s="188"/>
      <c r="H125" s="173"/>
    </row>
    <row r="126" spans="1:8" s="63" customFormat="1" ht="15" customHeight="1" x14ac:dyDescent="0.2">
      <c r="A126" s="82" t="s">
        <v>60</v>
      </c>
      <c r="B126" s="83" t="s">
        <v>184</v>
      </c>
      <c r="C126" s="79" t="s">
        <v>5</v>
      </c>
      <c r="D126" s="80">
        <v>12</v>
      </c>
      <c r="E126" s="197"/>
      <c r="F126" s="179">
        <f t="shared" si="20"/>
        <v>0</v>
      </c>
      <c r="G126" s="188"/>
      <c r="H126" s="173"/>
    </row>
    <row r="127" spans="1:8" s="63" customFormat="1" ht="15" customHeight="1" x14ac:dyDescent="0.2">
      <c r="A127" s="82" t="s">
        <v>60</v>
      </c>
      <c r="B127" s="83" t="s">
        <v>123</v>
      </c>
      <c r="C127" s="79" t="s">
        <v>7</v>
      </c>
      <c r="D127" s="80">
        <v>1</v>
      </c>
      <c r="E127" s="197"/>
      <c r="F127" s="179">
        <f t="shared" si="20"/>
        <v>0</v>
      </c>
      <c r="G127" s="188"/>
      <c r="H127" s="173"/>
    </row>
    <row r="128" spans="1:8" ht="15" customHeight="1" x14ac:dyDescent="0.25">
      <c r="A128" s="81">
        <v>131213701</v>
      </c>
      <c r="B128" s="78" t="s">
        <v>162</v>
      </c>
      <c r="C128" s="79" t="s">
        <v>4</v>
      </c>
      <c r="D128" s="80">
        <v>1.92</v>
      </c>
      <c r="E128" s="178"/>
      <c r="F128" s="207">
        <f t="shared" ref="F128:F133" si="21">E128*D128</f>
        <v>0</v>
      </c>
      <c r="G128" s="180"/>
    </row>
    <row r="129" spans="1:8" s="63" customFormat="1" ht="18" customHeight="1" x14ac:dyDescent="0.2">
      <c r="A129" s="112">
        <v>162251142</v>
      </c>
      <c r="B129" s="104" t="s">
        <v>106</v>
      </c>
      <c r="C129" s="113" t="s">
        <v>4</v>
      </c>
      <c r="D129" s="84">
        <v>1.92</v>
      </c>
      <c r="E129" s="198"/>
      <c r="F129" s="207">
        <f t="shared" si="21"/>
        <v>0</v>
      </c>
      <c r="G129" s="206"/>
      <c r="H129" s="173"/>
    </row>
    <row r="130" spans="1:8" s="63" customFormat="1" ht="18.75" customHeight="1" x14ac:dyDescent="0.2">
      <c r="A130" s="82">
        <v>167111101</v>
      </c>
      <c r="B130" s="104" t="s">
        <v>107</v>
      </c>
      <c r="C130" s="113" t="s">
        <v>4</v>
      </c>
      <c r="D130" s="84">
        <v>1.92</v>
      </c>
      <c r="E130" s="198"/>
      <c r="F130" s="207">
        <f t="shared" si="21"/>
        <v>0</v>
      </c>
      <c r="G130" s="206"/>
      <c r="H130" s="173"/>
    </row>
    <row r="131" spans="1:8" ht="15" customHeight="1" x14ac:dyDescent="0.25">
      <c r="A131" s="81">
        <v>275313511</v>
      </c>
      <c r="B131" s="78" t="s">
        <v>147</v>
      </c>
      <c r="C131" s="79" t="s">
        <v>4</v>
      </c>
      <c r="D131" s="80">
        <v>1.92</v>
      </c>
      <c r="E131" s="178"/>
      <c r="F131" s="207">
        <f t="shared" si="21"/>
        <v>0</v>
      </c>
      <c r="G131" s="180"/>
    </row>
    <row r="132" spans="1:8" ht="15" customHeight="1" x14ac:dyDescent="0.25">
      <c r="A132" s="81">
        <v>275313512</v>
      </c>
      <c r="B132" s="78" t="s">
        <v>163</v>
      </c>
      <c r="C132" s="79" t="s">
        <v>5</v>
      </c>
      <c r="D132" s="80">
        <v>5.28</v>
      </c>
      <c r="E132" s="178"/>
      <c r="F132" s="207">
        <f t="shared" si="21"/>
        <v>0</v>
      </c>
      <c r="G132" s="180"/>
    </row>
    <row r="133" spans="1:8" ht="15" customHeight="1" x14ac:dyDescent="0.25">
      <c r="A133" s="81">
        <v>275313522</v>
      </c>
      <c r="B133" s="78" t="s">
        <v>148</v>
      </c>
      <c r="C133" s="79" t="s">
        <v>5</v>
      </c>
      <c r="D133" s="80">
        <v>5.28</v>
      </c>
      <c r="E133" s="178"/>
      <c r="F133" s="179">
        <f t="shared" si="21"/>
        <v>0</v>
      </c>
      <c r="G133" s="180"/>
    </row>
    <row r="134" spans="1:8" ht="15" customHeight="1" x14ac:dyDescent="0.25">
      <c r="A134" s="81">
        <v>564851011</v>
      </c>
      <c r="B134" s="78" t="s">
        <v>150</v>
      </c>
      <c r="C134" s="79" t="s">
        <v>5</v>
      </c>
      <c r="D134" s="80">
        <v>42.5</v>
      </c>
      <c r="E134" s="178"/>
      <c r="F134" s="179">
        <f t="shared" ref="F134:F149" si="22">(D134*E134)</f>
        <v>0</v>
      </c>
      <c r="G134" s="180"/>
    </row>
    <row r="135" spans="1:8" ht="15" customHeight="1" x14ac:dyDescent="0.25">
      <c r="A135" s="81">
        <v>596811120</v>
      </c>
      <c r="B135" s="78" t="s">
        <v>151</v>
      </c>
      <c r="C135" s="79" t="s">
        <v>5</v>
      </c>
      <c r="D135" s="80">
        <v>42.5</v>
      </c>
      <c r="E135" s="178"/>
      <c r="F135" s="179">
        <f t="shared" si="22"/>
        <v>0</v>
      </c>
      <c r="G135" s="180"/>
    </row>
    <row r="136" spans="1:8" s="63" customFormat="1" ht="16.5" customHeight="1" x14ac:dyDescent="0.2">
      <c r="A136" s="81" t="s">
        <v>94</v>
      </c>
      <c r="B136" s="78" t="s">
        <v>174</v>
      </c>
      <c r="C136" s="79" t="s">
        <v>102</v>
      </c>
      <c r="D136" s="80">
        <v>42.5</v>
      </c>
      <c r="E136" s="178"/>
      <c r="F136" s="179">
        <f t="shared" si="22"/>
        <v>0</v>
      </c>
      <c r="G136" s="180"/>
      <c r="H136" s="173"/>
    </row>
    <row r="137" spans="1:8" s="63" customFormat="1" ht="16.5" customHeight="1" x14ac:dyDescent="0.2">
      <c r="A137" s="81">
        <v>916331111</v>
      </c>
      <c r="B137" s="78" t="s">
        <v>116</v>
      </c>
      <c r="C137" s="79" t="s">
        <v>102</v>
      </c>
      <c r="D137" s="80">
        <v>13</v>
      </c>
      <c r="E137" s="178"/>
      <c r="F137" s="179">
        <f t="shared" si="22"/>
        <v>0</v>
      </c>
      <c r="G137" s="180"/>
      <c r="H137" s="173"/>
    </row>
    <row r="138" spans="1:8" s="63" customFormat="1" ht="16.5" customHeight="1" x14ac:dyDescent="0.2">
      <c r="A138" s="81" t="s">
        <v>94</v>
      </c>
      <c r="B138" s="78" t="s">
        <v>117</v>
      </c>
      <c r="C138" s="79" t="s">
        <v>102</v>
      </c>
      <c r="D138" s="80">
        <v>13</v>
      </c>
      <c r="E138" s="178"/>
      <c r="F138" s="179">
        <f t="shared" si="22"/>
        <v>0</v>
      </c>
      <c r="G138" s="180"/>
      <c r="H138" s="173"/>
    </row>
    <row r="139" spans="1:8" s="63" customFormat="1" ht="16.5" customHeight="1" x14ac:dyDescent="0.2">
      <c r="A139" s="81" t="s">
        <v>60</v>
      </c>
      <c r="B139" s="78" t="s">
        <v>152</v>
      </c>
      <c r="C139" s="79" t="s">
        <v>3</v>
      </c>
      <c r="D139" s="80">
        <v>6</v>
      </c>
      <c r="E139" s="178"/>
      <c r="F139" s="179">
        <f t="shared" si="22"/>
        <v>0</v>
      </c>
      <c r="G139" s="180"/>
      <c r="H139" s="173"/>
    </row>
    <row r="140" spans="1:8" s="63" customFormat="1" ht="16.5" customHeight="1" x14ac:dyDescent="0.2">
      <c r="A140" s="81" t="s">
        <v>94</v>
      </c>
      <c r="B140" s="78" t="s">
        <v>153</v>
      </c>
      <c r="C140" s="79" t="s">
        <v>3</v>
      </c>
      <c r="D140" s="80">
        <v>6</v>
      </c>
      <c r="E140" s="178"/>
      <c r="F140" s="179">
        <f t="shared" si="22"/>
        <v>0</v>
      </c>
      <c r="G140" s="180"/>
      <c r="H140" s="173"/>
    </row>
    <row r="141" spans="1:8" s="63" customFormat="1" ht="16.5" customHeight="1" x14ac:dyDescent="0.2">
      <c r="A141" s="81" t="s">
        <v>94</v>
      </c>
      <c r="B141" s="78" t="s">
        <v>164</v>
      </c>
      <c r="C141" s="79" t="s">
        <v>36</v>
      </c>
      <c r="D141" s="80">
        <v>1</v>
      </c>
      <c r="E141" s="178"/>
      <c r="F141" s="179">
        <f t="shared" si="22"/>
        <v>0</v>
      </c>
      <c r="G141" s="180"/>
      <c r="H141" s="173"/>
    </row>
    <row r="142" spans="1:8" s="63" customFormat="1" ht="16.5" customHeight="1" x14ac:dyDescent="0.2">
      <c r="A142" s="81" t="s">
        <v>60</v>
      </c>
      <c r="B142" s="78" t="s">
        <v>183</v>
      </c>
      <c r="C142" s="79" t="s">
        <v>36</v>
      </c>
      <c r="D142" s="80">
        <v>1</v>
      </c>
      <c r="E142" s="178"/>
      <c r="F142" s="179">
        <f t="shared" si="22"/>
        <v>0</v>
      </c>
      <c r="G142" s="180"/>
      <c r="H142" s="173"/>
    </row>
    <row r="143" spans="1:8" s="63" customFormat="1" ht="22.5" customHeight="1" x14ac:dyDescent="0.2">
      <c r="A143" s="81" t="s">
        <v>94</v>
      </c>
      <c r="B143" s="78" t="s">
        <v>161</v>
      </c>
      <c r="C143" s="79" t="s">
        <v>5</v>
      </c>
      <c r="D143" s="80">
        <v>20.85</v>
      </c>
      <c r="E143" s="178"/>
      <c r="F143" s="179">
        <f t="shared" si="22"/>
        <v>0</v>
      </c>
      <c r="G143" s="180"/>
      <c r="H143" s="173"/>
    </row>
    <row r="144" spans="1:8" s="63" customFormat="1" ht="16.5" customHeight="1" x14ac:dyDescent="0.2">
      <c r="A144" s="81" t="s">
        <v>60</v>
      </c>
      <c r="B144" s="78" t="s">
        <v>160</v>
      </c>
      <c r="C144" s="79" t="s">
        <v>36</v>
      </c>
      <c r="D144" s="80">
        <v>1</v>
      </c>
      <c r="E144" s="178"/>
      <c r="F144" s="179">
        <f t="shared" si="22"/>
        <v>0</v>
      </c>
      <c r="G144" s="180"/>
      <c r="H144" s="173"/>
    </row>
    <row r="145" spans="1:8" s="63" customFormat="1" ht="16.5" customHeight="1" x14ac:dyDescent="0.2">
      <c r="A145" s="81" t="s">
        <v>94</v>
      </c>
      <c r="B145" s="78" t="s">
        <v>156</v>
      </c>
      <c r="C145" s="79" t="s">
        <v>36</v>
      </c>
      <c r="D145" s="80">
        <v>1</v>
      </c>
      <c r="E145" s="178"/>
      <c r="F145" s="179">
        <f t="shared" si="22"/>
        <v>0</v>
      </c>
      <c r="G145" s="180"/>
      <c r="H145" s="173"/>
    </row>
    <row r="146" spans="1:8" ht="15" customHeight="1" x14ac:dyDescent="0.25">
      <c r="A146" s="81" t="s">
        <v>94</v>
      </c>
      <c r="B146" s="78" t="s">
        <v>154</v>
      </c>
      <c r="C146" s="79" t="s">
        <v>36</v>
      </c>
      <c r="D146" s="80">
        <v>1</v>
      </c>
      <c r="E146" s="178"/>
      <c r="F146" s="179">
        <f t="shared" si="22"/>
        <v>0</v>
      </c>
      <c r="G146" s="180"/>
    </row>
    <row r="147" spans="1:8" ht="15" customHeight="1" x14ac:dyDescent="0.25">
      <c r="A147" s="81" t="s">
        <v>60</v>
      </c>
      <c r="B147" s="78" t="s">
        <v>155</v>
      </c>
      <c r="C147" s="79" t="s">
        <v>36</v>
      </c>
      <c r="D147" s="80">
        <v>1</v>
      </c>
      <c r="E147" s="178"/>
      <c r="F147" s="179">
        <f t="shared" si="22"/>
        <v>0</v>
      </c>
      <c r="G147" s="180"/>
    </row>
    <row r="148" spans="1:8" s="63" customFormat="1" ht="15" customHeight="1" x14ac:dyDescent="0.2">
      <c r="A148" s="107" t="s">
        <v>94</v>
      </c>
      <c r="B148" s="83" t="s">
        <v>122</v>
      </c>
      <c r="C148" s="79" t="s">
        <v>5</v>
      </c>
      <c r="D148" s="80">
        <v>62.2</v>
      </c>
      <c r="E148" s="197"/>
      <c r="F148" s="179">
        <f t="shared" si="22"/>
        <v>0</v>
      </c>
      <c r="G148" s="188"/>
      <c r="H148" s="173"/>
    </row>
    <row r="149" spans="1:8" s="63" customFormat="1" ht="15" customHeight="1" x14ac:dyDescent="0.2">
      <c r="A149" s="107" t="s">
        <v>94</v>
      </c>
      <c r="B149" s="83" t="s">
        <v>165</v>
      </c>
      <c r="C149" s="79" t="s">
        <v>5</v>
      </c>
      <c r="D149" s="80">
        <v>62.2</v>
      </c>
      <c r="E149" s="197"/>
      <c r="F149" s="179">
        <f t="shared" si="22"/>
        <v>0</v>
      </c>
      <c r="G149" s="188"/>
      <c r="H149" s="173"/>
    </row>
    <row r="150" spans="1:8" s="63" customFormat="1" ht="15" customHeight="1" x14ac:dyDescent="0.2">
      <c r="A150" s="107" t="s">
        <v>60</v>
      </c>
      <c r="B150" s="83" t="s">
        <v>186</v>
      </c>
      <c r="C150" s="79" t="s">
        <v>5</v>
      </c>
      <c r="D150" s="80">
        <v>50</v>
      </c>
      <c r="E150" s="197"/>
      <c r="F150" s="179">
        <f t="shared" ref="F150" si="23">(D150*E150)</f>
        <v>0</v>
      </c>
      <c r="G150" s="188"/>
      <c r="H150" s="173"/>
    </row>
    <row r="151" spans="1:8" ht="15" customHeight="1" x14ac:dyDescent="0.25">
      <c r="A151" s="118" t="s">
        <v>60</v>
      </c>
      <c r="B151" s="78" t="s">
        <v>97</v>
      </c>
      <c r="C151" s="79" t="s">
        <v>7</v>
      </c>
      <c r="D151" s="80">
        <v>25</v>
      </c>
      <c r="E151" s="178"/>
      <c r="F151" s="179">
        <f>(D151*E151)</f>
        <v>0</v>
      </c>
      <c r="G151" s="180"/>
    </row>
    <row r="152" spans="1:8" ht="23.25" customHeight="1" x14ac:dyDescent="0.25">
      <c r="A152" s="81" t="s">
        <v>60</v>
      </c>
      <c r="B152" s="78" t="s">
        <v>234</v>
      </c>
      <c r="C152" s="79" t="s">
        <v>36</v>
      </c>
      <c r="D152" s="80">
        <v>1</v>
      </c>
      <c r="E152" s="178"/>
      <c r="F152" s="179">
        <f t="shared" ref="F152" si="24">(D152*E152)</f>
        <v>0</v>
      </c>
      <c r="G152" s="206"/>
    </row>
    <row r="153" spans="1:8" ht="15" customHeight="1" x14ac:dyDescent="0.25">
      <c r="A153" s="81" t="s">
        <v>60</v>
      </c>
      <c r="B153" s="78" t="s">
        <v>226</v>
      </c>
      <c r="C153" s="79" t="s">
        <v>36</v>
      </c>
      <c r="D153" s="80">
        <v>1</v>
      </c>
      <c r="E153" s="178"/>
      <c r="F153" s="179">
        <f t="shared" ref="F153:F155" si="25">(D153*E153)</f>
        <v>0</v>
      </c>
      <c r="G153" s="206"/>
    </row>
    <row r="154" spans="1:8" ht="15" customHeight="1" x14ac:dyDescent="0.25">
      <c r="A154" s="81"/>
      <c r="B154" s="78" t="s">
        <v>224</v>
      </c>
      <c r="C154" s="79" t="s">
        <v>36</v>
      </c>
      <c r="D154" s="80">
        <v>1</v>
      </c>
      <c r="E154" s="178"/>
      <c r="F154" s="179">
        <f t="shared" ref="F154" si="26">(D154*E154)</f>
        <v>0</v>
      </c>
      <c r="G154" s="206"/>
    </row>
    <row r="155" spans="1:8" ht="15" customHeight="1" x14ac:dyDescent="0.25">
      <c r="A155" s="81" t="s">
        <v>60</v>
      </c>
      <c r="B155" s="78" t="s">
        <v>225</v>
      </c>
      <c r="C155" s="79" t="s">
        <v>146</v>
      </c>
      <c r="D155" s="80">
        <v>1</v>
      </c>
      <c r="E155" s="178"/>
      <c r="F155" s="179">
        <f t="shared" si="25"/>
        <v>0</v>
      </c>
      <c r="G155" s="206"/>
    </row>
    <row r="156" spans="1:8" ht="15" customHeight="1" x14ac:dyDescent="0.25">
      <c r="A156" s="81" t="s">
        <v>94</v>
      </c>
      <c r="B156" s="78" t="s">
        <v>129</v>
      </c>
      <c r="C156" s="79" t="s">
        <v>3</v>
      </c>
      <c r="D156" s="80">
        <v>2</v>
      </c>
      <c r="E156" s="178"/>
      <c r="F156" s="179">
        <f t="shared" ref="F156" si="27">(D156*E156)</f>
        <v>0</v>
      </c>
      <c r="G156" s="206"/>
    </row>
    <row r="157" spans="1:8" ht="15" customHeight="1" x14ac:dyDescent="0.25">
      <c r="A157" s="81" t="s">
        <v>94</v>
      </c>
      <c r="B157" s="78" t="s">
        <v>128</v>
      </c>
      <c r="C157" s="79" t="s">
        <v>3</v>
      </c>
      <c r="D157" s="80">
        <v>1</v>
      </c>
      <c r="E157" s="178"/>
      <c r="F157" s="179">
        <f t="shared" ref="F157:F160" si="28">(D157*E157)</f>
        <v>0</v>
      </c>
      <c r="G157" s="180"/>
    </row>
    <row r="158" spans="1:8" ht="15" customHeight="1" x14ac:dyDescent="0.25">
      <c r="A158" s="81" t="s">
        <v>94</v>
      </c>
      <c r="B158" s="78" t="s">
        <v>227</v>
      </c>
      <c r="C158" s="79" t="s">
        <v>3</v>
      </c>
      <c r="D158" s="80">
        <v>1</v>
      </c>
      <c r="E158" s="178"/>
      <c r="F158" s="179">
        <f>(D158*E158)</f>
        <v>0</v>
      </c>
      <c r="G158" s="180"/>
    </row>
    <row r="159" spans="1:8" ht="15" customHeight="1" x14ac:dyDescent="0.25">
      <c r="A159" s="81" t="s">
        <v>94</v>
      </c>
      <c r="B159" s="78" t="s">
        <v>228</v>
      </c>
      <c r="C159" s="79" t="s">
        <v>5</v>
      </c>
      <c r="D159" s="80">
        <v>1</v>
      </c>
      <c r="E159" s="178"/>
      <c r="F159" s="179">
        <f t="shared" ref="F159" si="29">(D159*E159)</f>
        <v>0</v>
      </c>
      <c r="G159" s="180"/>
    </row>
    <row r="160" spans="1:8" ht="15" customHeight="1" x14ac:dyDescent="0.25">
      <c r="A160" s="81" t="s">
        <v>94</v>
      </c>
      <c r="B160" s="78" t="s">
        <v>175</v>
      </c>
      <c r="C160" s="79" t="s">
        <v>3</v>
      </c>
      <c r="D160" s="80">
        <v>1</v>
      </c>
      <c r="E160" s="178"/>
      <c r="F160" s="179">
        <f t="shared" si="28"/>
        <v>0</v>
      </c>
      <c r="G160" s="180"/>
    </row>
    <row r="161" spans="1:8" ht="15" customHeight="1" x14ac:dyDescent="0.25">
      <c r="A161" s="81" t="s">
        <v>60</v>
      </c>
      <c r="B161" s="78" t="s">
        <v>111</v>
      </c>
      <c r="C161" s="79" t="s">
        <v>3</v>
      </c>
      <c r="D161" s="80">
        <v>1</v>
      </c>
      <c r="E161" s="178"/>
      <c r="F161" s="179">
        <f t="shared" ref="F161" si="30">(D161*E161)</f>
        <v>0</v>
      </c>
      <c r="G161" s="206"/>
    </row>
    <row r="162" spans="1:8" ht="12.75" customHeight="1" x14ac:dyDescent="0.25">
      <c r="A162" s="90">
        <v>998231311</v>
      </c>
      <c r="B162" s="91" t="s">
        <v>97</v>
      </c>
      <c r="C162" s="92" t="s">
        <v>7</v>
      </c>
      <c r="D162" s="93">
        <v>15</v>
      </c>
      <c r="E162" s="181"/>
      <c r="F162" s="201">
        <f t="shared" ref="F162" si="31">D162*E162</f>
        <v>0</v>
      </c>
      <c r="G162" s="202"/>
    </row>
    <row r="163" spans="1:8" ht="15.75" customHeight="1" x14ac:dyDescent="0.25">
      <c r="A163" s="49"/>
      <c r="B163" s="47" t="s">
        <v>93</v>
      </c>
      <c r="C163" s="49"/>
      <c r="D163" s="52"/>
      <c r="E163" s="169"/>
      <c r="F163" s="171"/>
      <c r="G163" s="174">
        <f>SUM(F163:F166)</f>
        <v>0</v>
      </c>
    </row>
    <row r="164" spans="1:8" s="63" customFormat="1" ht="26.25" customHeight="1" x14ac:dyDescent="0.2">
      <c r="A164" s="100" t="s">
        <v>94</v>
      </c>
      <c r="B164" s="101" t="s">
        <v>99</v>
      </c>
      <c r="C164" s="76" t="s">
        <v>3</v>
      </c>
      <c r="D164" s="77">
        <v>2</v>
      </c>
      <c r="E164" s="175"/>
      <c r="F164" s="176">
        <f>(D164*E164)</f>
        <v>0</v>
      </c>
      <c r="G164" s="208"/>
      <c r="H164" s="173"/>
    </row>
    <row r="165" spans="1:8" s="63" customFormat="1" ht="18" customHeight="1" x14ac:dyDescent="0.2">
      <c r="A165" s="81" t="s">
        <v>94</v>
      </c>
      <c r="B165" s="78" t="s">
        <v>100</v>
      </c>
      <c r="C165" s="79" t="s">
        <v>3</v>
      </c>
      <c r="D165" s="80">
        <v>2</v>
      </c>
      <c r="E165" s="178"/>
      <c r="F165" s="179">
        <f>(D165*E165)</f>
        <v>0</v>
      </c>
      <c r="G165" s="206"/>
      <c r="H165" s="173"/>
    </row>
    <row r="166" spans="1:8" s="71" customFormat="1" ht="14.25" customHeight="1" x14ac:dyDescent="0.2">
      <c r="A166" s="90" t="s">
        <v>60</v>
      </c>
      <c r="B166" s="91" t="s">
        <v>101</v>
      </c>
      <c r="C166" s="92" t="s">
        <v>36</v>
      </c>
      <c r="D166" s="93">
        <v>2</v>
      </c>
      <c r="E166" s="181"/>
      <c r="F166" s="182">
        <f>(D166*E166)</f>
        <v>0</v>
      </c>
      <c r="G166" s="209"/>
      <c r="H166" s="215"/>
    </row>
    <row r="167" spans="1:8" ht="15" customHeight="1" x14ac:dyDescent="0.25">
      <c r="A167" s="68" t="s">
        <v>131</v>
      </c>
      <c r="B167" s="75" t="s">
        <v>88</v>
      </c>
      <c r="C167" s="49"/>
      <c r="D167" s="52"/>
      <c r="E167" s="169"/>
      <c r="F167" s="171"/>
      <c r="G167" s="174">
        <f>SUM(F167:F176)</f>
        <v>0</v>
      </c>
    </row>
    <row r="168" spans="1:8" ht="15" customHeight="1" x14ac:dyDescent="0.25">
      <c r="A168" s="100">
        <v>767914830</v>
      </c>
      <c r="B168" s="148" t="s">
        <v>200</v>
      </c>
      <c r="C168" s="76" t="s">
        <v>102</v>
      </c>
      <c r="D168" s="77">
        <v>69</v>
      </c>
      <c r="E168" s="175"/>
      <c r="F168" s="176">
        <f t="shared" ref="F168:F175" si="32">(D168*E168)</f>
        <v>0</v>
      </c>
      <c r="G168" s="208"/>
    </row>
    <row r="169" spans="1:8" ht="15" customHeight="1" x14ac:dyDescent="0.25">
      <c r="A169" s="81" t="s">
        <v>60</v>
      </c>
      <c r="B169" s="114" t="s">
        <v>197</v>
      </c>
      <c r="C169" s="79" t="s">
        <v>36</v>
      </c>
      <c r="D169" s="80">
        <v>1</v>
      </c>
      <c r="E169" s="178"/>
      <c r="F169" s="179">
        <f t="shared" ref="F169" si="33">(D169*E169)</f>
        <v>0</v>
      </c>
      <c r="G169" s="206"/>
    </row>
    <row r="170" spans="1:8" ht="28.5" customHeight="1" x14ac:dyDescent="0.25">
      <c r="A170" s="81" t="s">
        <v>94</v>
      </c>
      <c r="B170" s="83" t="s">
        <v>198</v>
      </c>
      <c r="C170" s="79" t="s">
        <v>6</v>
      </c>
      <c r="D170" s="80">
        <v>69</v>
      </c>
      <c r="E170" s="178"/>
      <c r="F170" s="179">
        <f t="shared" si="32"/>
        <v>0</v>
      </c>
      <c r="G170" s="206"/>
    </row>
    <row r="171" spans="1:8" ht="22.5" customHeight="1" x14ac:dyDescent="0.25">
      <c r="A171" s="81" t="s">
        <v>94</v>
      </c>
      <c r="B171" s="78" t="s">
        <v>199</v>
      </c>
      <c r="C171" s="79" t="s">
        <v>36</v>
      </c>
      <c r="D171" s="80">
        <v>1</v>
      </c>
      <c r="E171" s="178"/>
      <c r="F171" s="179">
        <f t="shared" ref="F171" si="34">(D171*E171)</f>
        <v>0</v>
      </c>
      <c r="G171" s="206"/>
    </row>
    <row r="172" spans="1:8" ht="15" customHeight="1" x14ac:dyDescent="0.25">
      <c r="A172" s="81" t="s">
        <v>60</v>
      </c>
      <c r="B172" s="104" t="s">
        <v>201</v>
      </c>
      <c r="C172" s="79" t="s">
        <v>102</v>
      </c>
      <c r="D172" s="80">
        <v>69</v>
      </c>
      <c r="E172" s="178"/>
      <c r="F172" s="179">
        <f>(D172*E172)</f>
        <v>0</v>
      </c>
      <c r="G172" s="206"/>
    </row>
    <row r="173" spans="1:8" ht="15" customHeight="1" x14ac:dyDescent="0.25">
      <c r="A173" s="81" t="s">
        <v>94</v>
      </c>
      <c r="B173" s="104" t="s">
        <v>158</v>
      </c>
      <c r="C173" s="79" t="s">
        <v>3</v>
      </c>
      <c r="D173" s="80">
        <v>2</v>
      </c>
      <c r="E173" s="178"/>
      <c r="F173" s="179">
        <f t="shared" si="32"/>
        <v>0</v>
      </c>
      <c r="G173" s="206"/>
    </row>
    <row r="174" spans="1:8" ht="15" customHeight="1" x14ac:dyDescent="0.25">
      <c r="A174" s="81" t="s">
        <v>60</v>
      </c>
      <c r="B174" s="114" t="s">
        <v>159</v>
      </c>
      <c r="C174" s="79" t="s">
        <v>3</v>
      </c>
      <c r="D174" s="80">
        <v>2</v>
      </c>
      <c r="E174" s="178"/>
      <c r="F174" s="179">
        <f t="shared" ref="F174" si="35">(D174*E174)</f>
        <v>0</v>
      </c>
      <c r="G174" s="206"/>
    </row>
    <row r="175" spans="1:8" ht="15" customHeight="1" x14ac:dyDescent="0.25">
      <c r="A175" s="81" t="s">
        <v>94</v>
      </c>
      <c r="B175" s="114" t="s">
        <v>130</v>
      </c>
      <c r="C175" s="79" t="s">
        <v>3</v>
      </c>
      <c r="D175" s="80">
        <v>2</v>
      </c>
      <c r="E175" s="178"/>
      <c r="F175" s="179">
        <f t="shared" si="32"/>
        <v>0</v>
      </c>
      <c r="G175" s="206"/>
    </row>
    <row r="176" spans="1:8" ht="12.75" customHeight="1" x14ac:dyDescent="0.25">
      <c r="A176" s="90">
        <v>998231311</v>
      </c>
      <c r="B176" s="91" t="s">
        <v>97</v>
      </c>
      <c r="C176" s="92" t="s">
        <v>7</v>
      </c>
      <c r="D176" s="93">
        <v>10</v>
      </c>
      <c r="E176" s="181"/>
      <c r="F176" s="201">
        <f t="shared" ref="F176" si="36">D176*E176</f>
        <v>0</v>
      </c>
      <c r="G176" s="202"/>
    </row>
    <row r="177" spans="1:7" ht="14.25" customHeight="1" x14ac:dyDescent="0.25">
      <c r="A177" s="139" t="s">
        <v>182</v>
      </c>
      <c r="B177" s="115" t="s">
        <v>37</v>
      </c>
      <c r="C177" s="50"/>
      <c r="D177" s="51"/>
      <c r="E177" s="216"/>
      <c r="F177" s="171"/>
      <c r="G177" s="174">
        <f>SUM(F177:F184)</f>
        <v>0</v>
      </c>
    </row>
    <row r="178" spans="1:7" ht="14.25" customHeight="1" x14ac:dyDescent="0.25">
      <c r="A178" s="102">
        <v>1</v>
      </c>
      <c r="B178" s="106" t="s">
        <v>38</v>
      </c>
      <c r="C178" s="103" t="s">
        <v>36</v>
      </c>
      <c r="D178" s="138">
        <v>1</v>
      </c>
      <c r="E178" s="217"/>
      <c r="F178" s="218">
        <f t="shared" ref="F178:F182" si="37">(D178*E178)</f>
        <v>0</v>
      </c>
      <c r="G178" s="177"/>
    </row>
    <row r="179" spans="1:7" ht="14.25" customHeight="1" x14ac:dyDescent="0.25">
      <c r="A179" s="82">
        <v>2</v>
      </c>
      <c r="B179" s="83" t="s">
        <v>45</v>
      </c>
      <c r="C179" s="113" t="s">
        <v>3</v>
      </c>
      <c r="D179" s="88">
        <v>4</v>
      </c>
      <c r="E179" s="198"/>
      <c r="F179" s="219">
        <f t="shared" si="37"/>
        <v>0</v>
      </c>
      <c r="G179" s="180"/>
    </row>
    <row r="180" spans="1:7" ht="14.25" customHeight="1" x14ac:dyDescent="0.25">
      <c r="A180" s="82">
        <v>3</v>
      </c>
      <c r="B180" s="83" t="s">
        <v>170</v>
      </c>
      <c r="C180" s="113" t="s">
        <v>36</v>
      </c>
      <c r="D180" s="88">
        <v>1</v>
      </c>
      <c r="E180" s="198"/>
      <c r="F180" s="219">
        <f t="shared" si="37"/>
        <v>0</v>
      </c>
      <c r="G180" s="180"/>
    </row>
    <row r="181" spans="1:7" ht="14.25" customHeight="1" x14ac:dyDescent="0.25">
      <c r="A181" s="82">
        <v>4</v>
      </c>
      <c r="B181" s="83" t="s">
        <v>42</v>
      </c>
      <c r="C181" s="113" t="s">
        <v>3</v>
      </c>
      <c r="D181" s="88">
        <v>1</v>
      </c>
      <c r="E181" s="198"/>
      <c r="F181" s="219">
        <f t="shared" si="37"/>
        <v>0</v>
      </c>
      <c r="G181" s="180"/>
    </row>
    <row r="182" spans="1:7" ht="14.25" customHeight="1" x14ac:dyDescent="0.25">
      <c r="A182" s="82">
        <v>5</v>
      </c>
      <c r="B182" s="83" t="s">
        <v>43</v>
      </c>
      <c r="C182" s="113" t="s">
        <v>36</v>
      </c>
      <c r="D182" s="88">
        <v>1</v>
      </c>
      <c r="E182" s="198"/>
      <c r="F182" s="219">
        <f t="shared" si="37"/>
        <v>0</v>
      </c>
      <c r="G182" s="180"/>
    </row>
    <row r="183" spans="1:7" ht="24" customHeight="1" x14ac:dyDescent="0.25">
      <c r="A183" s="82">
        <v>6</v>
      </c>
      <c r="B183" s="105" t="s">
        <v>172</v>
      </c>
      <c r="C183" s="113" t="s">
        <v>36</v>
      </c>
      <c r="D183" s="88">
        <v>1</v>
      </c>
      <c r="E183" s="198"/>
      <c r="F183" s="219">
        <f t="shared" ref="F183" si="38">(D183*E183)</f>
        <v>0</v>
      </c>
      <c r="G183" s="180"/>
    </row>
    <row r="184" spans="1:7" ht="24" customHeight="1" x14ac:dyDescent="0.25">
      <c r="A184" s="144">
        <v>7</v>
      </c>
      <c r="B184" s="127" t="s">
        <v>196</v>
      </c>
      <c r="C184" s="145" t="s">
        <v>36</v>
      </c>
      <c r="D184" s="111">
        <v>1</v>
      </c>
      <c r="E184" s="204"/>
      <c r="F184" s="220">
        <f t="shared" ref="F184" si="39">(D184*E184)</f>
        <v>0</v>
      </c>
      <c r="G184" s="183"/>
    </row>
    <row r="185" spans="1:7" ht="14.25" customHeight="1" x14ac:dyDescent="0.25">
      <c r="A185" s="54"/>
      <c r="B185" s="58" t="s">
        <v>41</v>
      </c>
      <c r="C185" s="54"/>
      <c r="D185" s="59"/>
      <c r="E185" s="216"/>
      <c r="F185" s="221">
        <f>SUM(F4:F184)</f>
        <v>0</v>
      </c>
      <c r="G185" s="221">
        <f>SUM(G4:G184)</f>
        <v>0</v>
      </c>
    </row>
    <row r="186" spans="1:7" ht="6" customHeight="1" x14ac:dyDescent="0.25">
      <c r="A186" s="54"/>
      <c r="B186" s="58"/>
      <c r="C186" s="54"/>
      <c r="D186" s="59"/>
      <c r="E186" s="216"/>
      <c r="F186" s="216"/>
      <c r="G186" s="174"/>
    </row>
    <row r="187" spans="1:7" ht="12" customHeight="1" x14ac:dyDescent="0.25">
      <c r="A187" s="49">
        <v>8</v>
      </c>
      <c r="B187" s="128" t="s">
        <v>39</v>
      </c>
      <c r="C187" s="50"/>
      <c r="D187" s="51"/>
      <c r="E187" s="171"/>
      <c r="F187" s="171">
        <f>F185*0.04</f>
        <v>0</v>
      </c>
      <c r="G187" s="174"/>
    </row>
    <row r="188" spans="1:7" ht="12" customHeight="1" x14ac:dyDescent="0.25">
      <c r="A188" s="60"/>
      <c r="B188" s="73" t="s">
        <v>8</v>
      </c>
      <c r="C188" s="50"/>
      <c r="D188" s="51"/>
      <c r="E188" s="171"/>
      <c r="F188" s="222">
        <f>SUM(F185:F187)</f>
        <v>0</v>
      </c>
      <c r="G188" s="174"/>
    </row>
    <row r="189" spans="1:7" ht="12" customHeight="1" x14ac:dyDescent="0.25">
      <c r="A189" s="54"/>
      <c r="B189" s="129" t="s">
        <v>9</v>
      </c>
      <c r="C189" s="54"/>
      <c r="D189" s="59"/>
      <c r="E189" s="216"/>
      <c r="F189" s="221">
        <f>+F188*0.21</f>
        <v>0</v>
      </c>
      <c r="G189" s="174"/>
    </row>
    <row r="190" spans="1:7" ht="17.25" customHeight="1" x14ac:dyDescent="0.25">
      <c r="A190" s="54"/>
      <c r="B190" s="129" t="s">
        <v>40</v>
      </c>
      <c r="C190" s="54"/>
      <c r="D190" s="59"/>
      <c r="E190" s="216"/>
      <c r="F190" s="221">
        <f>SUM(F188:F189)</f>
        <v>0</v>
      </c>
      <c r="G190" s="223"/>
    </row>
    <row r="191" spans="1:7" x14ac:dyDescent="0.25">
      <c r="A191" s="61"/>
      <c r="B191" s="72"/>
      <c r="C191" s="56"/>
      <c r="D191" s="57"/>
      <c r="E191" s="168"/>
      <c r="F191" s="168"/>
    </row>
    <row r="192" spans="1:7" x14ac:dyDescent="0.25">
      <c r="A192" s="56" t="s">
        <v>66</v>
      </c>
      <c r="B192" s="55" t="s">
        <v>63</v>
      </c>
      <c r="C192" s="56"/>
      <c r="D192" s="56"/>
      <c r="E192" s="168"/>
      <c r="F192" s="168"/>
    </row>
  </sheetData>
  <mergeCells count="1">
    <mergeCell ref="A1:F1"/>
  </mergeCells>
  <pageMargins left="0.2517361111111111" right="0.25" top="0.75" bottom="0.75" header="0.3" footer="0.3"/>
  <pageSetup paperSize="9" orientation="landscape" horizont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
  <sheetViews>
    <sheetView tabSelected="1" workbookViewId="0">
      <selection activeCell="B9" sqref="B9"/>
    </sheetView>
  </sheetViews>
  <sheetFormatPr defaultRowHeight="15" x14ac:dyDescent="0.25"/>
  <cols>
    <col min="2" max="2" width="56" customWidth="1"/>
    <col min="3" max="3" width="21.42578125" customWidth="1"/>
    <col min="4" max="4" width="18.28515625" customWidth="1"/>
    <col min="5" max="5" width="13" customWidth="1"/>
    <col min="6" max="6" width="19.5703125" customWidth="1"/>
    <col min="7" max="7" width="13.42578125" customWidth="1"/>
  </cols>
  <sheetData>
    <row r="1" spans="1:7" x14ac:dyDescent="0.25">
      <c r="A1" s="8" t="s">
        <v>69</v>
      </c>
      <c r="C1" s="9"/>
      <c r="D1" s="9"/>
      <c r="E1" s="9"/>
      <c r="F1" s="3"/>
      <c r="G1" s="9"/>
    </row>
    <row r="2" spans="1:7" x14ac:dyDescent="0.25">
      <c r="A2" s="8" t="s">
        <v>61</v>
      </c>
      <c r="C2" s="2"/>
      <c r="D2" s="2"/>
      <c r="E2" s="2"/>
      <c r="F2" s="3"/>
      <c r="G2" s="2"/>
    </row>
    <row r="3" spans="1:7" x14ac:dyDescent="0.25">
      <c r="A3" s="10" t="s">
        <v>17</v>
      </c>
      <c r="C3" s="2"/>
      <c r="D3" s="5"/>
      <c r="E3" s="11"/>
      <c r="F3" s="3"/>
      <c r="G3" s="2"/>
    </row>
    <row r="4" spans="1:7" x14ac:dyDescent="0.25">
      <c r="A4" s="12" t="s">
        <v>18</v>
      </c>
      <c r="C4" s="2"/>
      <c r="D4" s="5"/>
      <c r="E4" s="11"/>
      <c r="F4" s="3"/>
      <c r="G4" s="2"/>
    </row>
    <row r="5" spans="1:7" x14ac:dyDescent="0.25">
      <c r="A5" s="12"/>
      <c r="C5" s="2"/>
      <c r="D5" s="5"/>
      <c r="E5" s="11"/>
      <c r="F5" s="3"/>
      <c r="G5" s="2"/>
    </row>
    <row r="6" spans="1:7" ht="15.75" x14ac:dyDescent="0.25">
      <c r="A6" s="1" t="s">
        <v>231</v>
      </c>
      <c r="B6" s="1"/>
      <c r="C6" s="1"/>
      <c r="D6" s="44"/>
    </row>
    <row r="7" spans="1:7" x14ac:dyDescent="0.25">
      <c r="A7" s="12"/>
      <c r="C7" s="2"/>
      <c r="D7" s="5"/>
      <c r="E7" s="11"/>
      <c r="F7" s="3"/>
      <c r="G7" s="2"/>
    </row>
    <row r="8" spans="1:7" x14ac:dyDescent="0.25">
      <c r="A8" s="4"/>
      <c r="B8" s="12"/>
      <c r="C8" s="2"/>
      <c r="D8" s="5"/>
      <c r="E8" s="11"/>
      <c r="F8" s="3"/>
      <c r="G8" s="2"/>
    </row>
    <row r="9" spans="1:7" ht="18.75" x14ac:dyDescent="0.3">
      <c r="A9" s="1" t="s">
        <v>10</v>
      </c>
      <c r="B9" s="1"/>
      <c r="C9" s="153"/>
      <c r="D9" s="1"/>
      <c r="E9" s="1"/>
      <c r="F9" s="20"/>
      <c r="G9" s="6"/>
    </row>
    <row r="10" spans="1:7" ht="15.75" x14ac:dyDescent="0.25">
      <c r="A10" s="44"/>
      <c r="B10" s="44"/>
      <c r="C10" s="44"/>
      <c r="D10" s="44"/>
    </row>
    <row r="11" spans="1:7" ht="15.75" x14ac:dyDescent="0.25">
      <c r="A11" s="1"/>
      <c r="B11" s="1"/>
      <c r="C11" s="45"/>
      <c r="D11" s="44"/>
    </row>
    <row r="12" spans="1:7" ht="15.75" x14ac:dyDescent="0.25">
      <c r="A12" s="132"/>
      <c r="B12" s="133" t="s">
        <v>11</v>
      </c>
      <c r="C12" s="134" t="s">
        <v>12</v>
      </c>
      <c r="D12" s="44"/>
    </row>
    <row r="13" spans="1:7" ht="15.75" x14ac:dyDescent="0.25">
      <c r="A13" s="131" t="s">
        <v>132</v>
      </c>
      <c r="B13" s="137" t="s">
        <v>176</v>
      </c>
      <c r="C13" s="160">
        <f>techn.prvky!$G$4</f>
        <v>0</v>
      </c>
      <c r="D13" s="44"/>
    </row>
    <row r="14" spans="1:7" ht="15.75" x14ac:dyDescent="0.25">
      <c r="A14" s="131" t="s">
        <v>133</v>
      </c>
      <c r="B14" s="137" t="s">
        <v>177</v>
      </c>
      <c r="C14" s="160">
        <f>techn.prvky!$G$23</f>
        <v>0</v>
      </c>
      <c r="D14" s="44"/>
    </row>
    <row r="15" spans="1:7" ht="15.75" x14ac:dyDescent="0.25">
      <c r="A15" s="131" t="s">
        <v>134</v>
      </c>
      <c r="B15" s="137" t="s">
        <v>178</v>
      </c>
      <c r="C15" s="160">
        <f>techn.prvky!$H$40</f>
        <v>0</v>
      </c>
      <c r="D15" s="44"/>
    </row>
    <row r="16" spans="1:7" ht="15.75" x14ac:dyDescent="0.25">
      <c r="A16" s="131" t="s">
        <v>181</v>
      </c>
      <c r="B16" s="137" t="s">
        <v>179</v>
      </c>
      <c r="C16" s="160">
        <f>techn.prvky!$H$123</f>
        <v>0</v>
      </c>
      <c r="D16" s="44"/>
    </row>
    <row r="17" spans="1:7" ht="15.75" x14ac:dyDescent="0.25">
      <c r="A17" s="131" t="s">
        <v>131</v>
      </c>
      <c r="B17" s="137" t="s">
        <v>180</v>
      </c>
      <c r="C17" s="160">
        <f>techn.prvky!$G$167</f>
        <v>0</v>
      </c>
      <c r="D17" s="44"/>
    </row>
    <row r="18" spans="1:7" ht="15.75" x14ac:dyDescent="0.25">
      <c r="A18" s="131" t="s">
        <v>182</v>
      </c>
      <c r="B18" s="137" t="s">
        <v>37</v>
      </c>
      <c r="C18" s="160">
        <f>techn.prvky!$G$177</f>
        <v>0</v>
      </c>
      <c r="D18" s="44"/>
    </row>
    <row r="19" spans="1:7" ht="15.75" x14ac:dyDescent="0.25">
      <c r="A19" s="136"/>
      <c r="B19" s="140" t="s">
        <v>13</v>
      </c>
      <c r="C19" s="161">
        <f>SUM(C13:C18)</f>
        <v>0</v>
      </c>
      <c r="D19" s="44"/>
    </row>
    <row r="20" spans="1:7" ht="16.5" thickBot="1" x14ac:dyDescent="0.3">
      <c r="A20" s="149" t="s">
        <v>187</v>
      </c>
      <c r="B20" s="155" t="s">
        <v>39</v>
      </c>
      <c r="C20" s="162">
        <f>C19*0.04</f>
        <v>0</v>
      </c>
      <c r="D20" s="44"/>
    </row>
    <row r="21" spans="1:7" ht="16.5" thickTop="1" x14ac:dyDescent="0.25">
      <c r="A21" s="136"/>
      <c r="B21" s="140" t="s">
        <v>13</v>
      </c>
      <c r="C21" s="163">
        <f>SUM(C19:C20)</f>
        <v>0</v>
      </c>
      <c r="D21" s="44"/>
    </row>
    <row r="22" spans="1:7" ht="16.5" thickBot="1" x14ac:dyDescent="0.3">
      <c r="A22" s="151"/>
      <c r="B22" s="152" t="s">
        <v>9</v>
      </c>
      <c r="C22" s="164">
        <f>C21*0.21</f>
        <v>0</v>
      </c>
      <c r="D22" s="44"/>
    </row>
    <row r="23" spans="1:7" ht="16.5" thickTop="1" x14ac:dyDescent="0.25">
      <c r="A23" s="135"/>
      <c r="B23" s="150" t="s">
        <v>14</v>
      </c>
      <c r="C23" s="165">
        <f>SUM(C21:C22)</f>
        <v>0</v>
      </c>
      <c r="D23" s="44"/>
    </row>
    <row r="26" spans="1:7" x14ac:dyDescent="0.25">
      <c r="A26" s="13"/>
      <c r="B26" s="13"/>
      <c r="C26" s="13"/>
      <c r="D26" s="13"/>
      <c r="E26" s="13"/>
      <c r="F26" s="13"/>
      <c r="G26" s="13"/>
    </row>
    <row r="27" spans="1:7" x14ac:dyDescent="0.25">
      <c r="A27" s="13"/>
      <c r="B27" s="13"/>
      <c r="C27" s="13"/>
      <c r="D27" s="13"/>
      <c r="E27" s="13"/>
      <c r="F27" s="13"/>
      <c r="G27" s="13"/>
    </row>
    <row r="28" spans="1:7" x14ac:dyDescent="0.25">
      <c r="A28" s="13"/>
      <c r="B28" s="13"/>
      <c r="C28" s="13"/>
      <c r="D28" s="13"/>
      <c r="E28" s="13"/>
      <c r="F28" s="13"/>
      <c r="G28" s="13"/>
    </row>
    <row r="29" spans="1:7" x14ac:dyDescent="0.25">
      <c r="A29" s="13"/>
      <c r="B29" s="13"/>
      <c r="C29" s="13"/>
      <c r="D29" s="13"/>
      <c r="E29" s="13"/>
      <c r="F29" s="13"/>
      <c r="G29" s="13"/>
    </row>
  </sheetData>
  <hyperlinks>
    <hyperlink ref="A4" r:id="rId1" xr:uid="{00000000-0004-0000-0100-000000000000}"/>
  </hyperlinks>
  <pageMargins left="0.7" right="0.7" top="0.78740157499999996" bottom="0.78740157499999996" header="0.3" footer="0.3"/>
  <pageSetup paperSize="9" orientation="landscape" horizontalDpi="4294967294"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0:H49"/>
  <sheetViews>
    <sheetView topLeftCell="A21" workbookViewId="0">
      <selection activeCell="J52" sqref="J52"/>
    </sheetView>
  </sheetViews>
  <sheetFormatPr defaultRowHeight="15" x14ac:dyDescent="0.25"/>
  <cols>
    <col min="2" max="2" width="8.42578125" customWidth="1"/>
    <col min="3" max="3" width="13.28515625" customWidth="1"/>
    <col min="5" max="5" width="7.85546875" customWidth="1"/>
    <col min="6" max="6" width="15.7109375" customWidth="1"/>
    <col min="8" max="8" width="13.85546875" customWidth="1"/>
  </cols>
  <sheetData>
    <row r="40" spans="1:8" x14ac:dyDescent="0.25">
      <c r="A40" s="15" t="s">
        <v>19</v>
      </c>
      <c r="B40" s="22"/>
      <c r="C40" s="14" t="s">
        <v>20</v>
      </c>
      <c r="D40" s="16" t="s">
        <v>21</v>
      </c>
      <c r="E40" s="23"/>
      <c r="F40" s="24"/>
      <c r="G40" s="17" t="s">
        <v>22</v>
      </c>
      <c r="H40" s="25"/>
    </row>
    <row r="41" spans="1:8" x14ac:dyDescent="0.25">
      <c r="A41" s="26" t="s">
        <v>70</v>
      </c>
      <c r="B41" s="7"/>
      <c r="C41" s="22" t="s">
        <v>71</v>
      </c>
      <c r="D41" s="27" t="s">
        <v>70</v>
      </c>
      <c r="E41" s="28"/>
      <c r="F41" s="29"/>
      <c r="G41" s="7" t="s">
        <v>72</v>
      </c>
      <c r="H41" s="30"/>
    </row>
    <row r="42" spans="1:8" x14ac:dyDescent="0.25">
      <c r="A42" s="31"/>
      <c r="B42" s="28"/>
      <c r="C42" s="22"/>
      <c r="D42" s="28"/>
      <c r="E42" s="28"/>
      <c r="F42" s="29"/>
      <c r="G42" s="7" t="s">
        <v>62</v>
      </c>
      <c r="H42" s="30"/>
    </row>
    <row r="43" spans="1:8" x14ac:dyDescent="0.25">
      <c r="A43" s="31" t="s">
        <v>23</v>
      </c>
      <c r="B43" s="28" t="s">
        <v>46</v>
      </c>
      <c r="C43" s="22"/>
      <c r="D43" s="28" t="s">
        <v>44</v>
      </c>
      <c r="E43" s="28"/>
      <c r="F43" s="29"/>
      <c r="G43" s="7" t="s">
        <v>33</v>
      </c>
      <c r="H43" s="30"/>
    </row>
    <row r="44" spans="1:8" x14ac:dyDescent="0.25">
      <c r="A44" s="31" t="s">
        <v>34</v>
      </c>
      <c r="B44" s="28" t="s">
        <v>47</v>
      </c>
      <c r="C44" s="28"/>
      <c r="D44" s="28"/>
      <c r="E44" s="28"/>
      <c r="F44" s="32"/>
      <c r="G44" s="18" t="s">
        <v>18</v>
      </c>
      <c r="H44" s="33"/>
    </row>
    <row r="45" spans="1:8" x14ac:dyDescent="0.25">
      <c r="A45" s="34" t="s">
        <v>24</v>
      </c>
      <c r="B45" s="157" t="s">
        <v>229</v>
      </c>
      <c r="C45" s="158"/>
      <c r="D45" s="158"/>
      <c r="E45" s="158"/>
      <c r="F45" s="35" t="s">
        <v>25</v>
      </c>
      <c r="G45" s="36" t="s">
        <v>205</v>
      </c>
      <c r="H45" s="33"/>
    </row>
    <row r="46" spans="1:8" ht="24.75" customHeight="1" x14ac:dyDescent="0.25">
      <c r="A46" s="37"/>
      <c r="B46" s="159"/>
      <c r="C46" s="159"/>
      <c r="D46" s="159"/>
      <c r="E46" s="159"/>
      <c r="F46" s="32" t="s">
        <v>26</v>
      </c>
      <c r="G46" s="38"/>
      <c r="H46" s="22"/>
    </row>
    <row r="47" spans="1:8" x14ac:dyDescent="0.25">
      <c r="A47" s="39" t="s">
        <v>27</v>
      </c>
      <c r="B47" s="19"/>
      <c r="C47" s="27"/>
      <c r="D47" s="27"/>
      <c r="E47" s="27"/>
      <c r="F47" s="32" t="s">
        <v>28</v>
      </c>
      <c r="G47" s="40"/>
      <c r="H47" s="41"/>
    </row>
    <row r="48" spans="1:8" x14ac:dyDescent="0.25">
      <c r="A48" s="37" t="s">
        <v>29</v>
      </c>
      <c r="B48" s="20"/>
      <c r="C48" s="7"/>
      <c r="D48" s="7"/>
      <c r="E48" s="7"/>
      <c r="F48" s="32" t="s">
        <v>30</v>
      </c>
      <c r="G48" s="42" t="s">
        <v>230</v>
      </c>
      <c r="H48" s="41" t="s">
        <v>31</v>
      </c>
    </row>
    <row r="49" spans="1:8" x14ac:dyDescent="0.25">
      <c r="A49" s="39"/>
      <c r="B49" s="21" t="s">
        <v>206</v>
      </c>
      <c r="C49" s="27"/>
      <c r="D49" s="27"/>
      <c r="E49" s="27"/>
      <c r="F49" s="35" t="s">
        <v>32</v>
      </c>
      <c r="G49" s="36"/>
      <c r="H49" s="33"/>
    </row>
  </sheetData>
  <mergeCells count="1">
    <mergeCell ref="B45:E46"/>
  </mergeCells>
  <hyperlinks>
    <hyperlink ref="G44" r:id="rId1" xr:uid="{00000000-0004-0000-0200-000000000000}"/>
  </hyperlinks>
  <pageMargins left="0.7" right="0.7" top="0.78740157499999996" bottom="0.78740157499999996" header="0.3" footer="0.3"/>
  <pageSetup paperSize="9" orientation="portrait" horizontalDpi="4294967294"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techn.prvky</vt:lpstr>
      <vt:lpstr>krycí list</vt:lpstr>
      <vt:lpstr>razítko</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Monika Stanková</cp:lastModifiedBy>
  <cp:lastPrinted>2025-11-26T11:56:58Z</cp:lastPrinted>
  <dcterms:created xsi:type="dcterms:W3CDTF">2015-03-19T21:43:32Z</dcterms:created>
  <dcterms:modified xsi:type="dcterms:W3CDTF">2026-02-09T08:33:13Z</dcterms:modified>
</cp:coreProperties>
</file>